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heeraj_V\Desktop\blog\Templates\"/>
    </mc:Choice>
  </mc:AlternateContent>
  <bookViews>
    <workbookView xWindow="0" yWindow="0" windowWidth="24000" windowHeight="9435"/>
  </bookViews>
  <sheets>
    <sheet name="wallstreetmojo.com" sheetId="1" r:id="rId1"/>
    <sheet name="WACC in Excel" sheetId="5" r:id="rId2"/>
  </sheets>
  <definedNames>
    <definedName name="CIQWBGuid" hidden="1">"4c07ec0d-a4bd-43e1-8f7d-edc964c69827"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41647.7127314815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COMPSE5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7" i="5" l="1"/>
  <c r="C177" i="5"/>
  <c r="E176" i="5"/>
  <c r="E175" i="5"/>
  <c r="E174" i="5"/>
  <c r="E173" i="5"/>
  <c r="E172" i="5"/>
  <c r="E171" i="5"/>
  <c r="E170" i="5"/>
  <c r="E169" i="5"/>
  <c r="B145" i="5"/>
  <c r="C25" i="5"/>
  <c r="E177" i="5" l="1"/>
  <c r="E179" i="5" s="1"/>
  <c r="C221" i="5" s="1"/>
</calcChain>
</file>

<file path=xl/sharedStrings.xml><?xml version="1.0" encoding="utf-8"?>
<sst xmlns="http://schemas.openxmlformats.org/spreadsheetml/2006/main" count="66" uniqueCount="65">
  <si>
    <t>Prepared by Dheeraj Vaidya, CFA, FRM</t>
  </si>
  <si>
    <t>dheeraj@wallstreetmojo.com</t>
  </si>
  <si>
    <t>visit - www.wallstreetmojo.com</t>
  </si>
  <si>
    <t>WACC Template</t>
  </si>
  <si>
    <t>E = Market Value of Equity</t>
  </si>
  <si>
    <t>V = Total market value of equity &amp; debt</t>
  </si>
  <si>
    <t>Ke = Cost of Equity</t>
  </si>
  <si>
    <t>D = Market Value of Debt</t>
  </si>
  <si>
    <t>Kd = Cost of Debt</t>
  </si>
  <si>
    <t>Tax Rate = Corporate Tax Rate</t>
  </si>
  <si>
    <t>WACC Formula = (E/V * Ke) + (D/V) * Kd * (1 – Tax rate)</t>
  </si>
  <si>
    <t>STEP 1 – FIND THE MARKET VALUE OF EQUITY</t>
  </si>
  <si>
    <t>Market Value of Equity = Number of shares outstanding x current price.</t>
  </si>
  <si>
    <t>source: Starbucks SEC Filings</t>
  </si>
  <si>
    <t>Current Price of Starbucks (as of close of December 13, 2016) = 59.31</t>
  </si>
  <si>
    <t>As we can see from above, the total number of outstanding shares are 1455.4 million</t>
  </si>
  <si>
    <t xml:space="preserve">Market Value of Equity </t>
  </si>
  <si>
    <t>= 1455.4 x 59.31 = $86,319.8 million</t>
  </si>
  <si>
    <t>STEP 2 – FIND THE MARKET VALUE OF DEBT</t>
  </si>
  <si>
    <t>As of FY2016, book value of Debt is the current portion of long-term debt ($400) + Long Term Debt ($3202.2) = $3602.2 million.</t>
  </si>
  <si>
    <t>When we further read about Starbucks debt, we are additionally provided with the following information –</t>
  </si>
  <si>
    <t>As we note from above, Starbucks provide the fair value of the Debt ($3814 million) as well as book value of debt</t>
  </si>
  <si>
    <t>STEP 3 – FIND THE COST OF EQUITY</t>
  </si>
  <si>
    <t xml:space="preserve">We use the CAPM model to find the cost of equity. </t>
  </si>
  <si>
    <t>Ke = Rf + (Rm – Rf) x Beta</t>
  </si>
  <si>
    <t>RISK-FREE RATE</t>
  </si>
  <si>
    <t>Here, I have considered 10 year Treasury Rate as the Risk-free rate. Please note that some analyst also take a 5 year treasury rate as the risk-free rate. Please check with your research analyst before taking a call on this.</t>
  </si>
  <si>
    <t>EQUITY RISK PREMIUM (RM – RF)</t>
  </si>
  <si>
    <t>For the United States, Equity Risk Premium is 6.25%.</t>
  </si>
  <si>
    <t>BETA</t>
  </si>
  <si>
    <t>Cost of Equity = Ke = Rf + (Rm – Rf) x Beta</t>
  </si>
  <si>
    <t xml:space="preserve">Ke </t>
  </si>
  <si>
    <t>= 2.47% + 6.25% x 0.805</t>
  </si>
  <si>
    <t>Cost of Equity  = 7.50%</t>
  </si>
  <si>
    <t>STEP 4 – FIND THE COST OF DEBT</t>
  </si>
  <si>
    <t>Using the interest rate and fair value, we can find the weighted average interest rate of the total fair value of Debt ($3,814 million)</t>
  </si>
  <si>
    <t>Issuance</t>
  </si>
  <si>
    <t>Fair Value</t>
  </si>
  <si>
    <t>Interest Rate</t>
  </si>
  <si>
    <t>Interest</t>
  </si>
  <si>
    <t>2016 notes</t>
  </si>
  <si>
    <t>2018 notes</t>
  </si>
  <si>
    <t>2021 notes</t>
  </si>
  <si>
    <t>2022 notes</t>
  </si>
  <si>
    <t>2023 notes</t>
  </si>
  <si>
    <t>2026 notes</t>
  </si>
  <si>
    <t>2045 notes</t>
  </si>
  <si>
    <t>Total Debt</t>
  </si>
  <si>
    <t>Total Interest</t>
  </si>
  <si>
    <t>EffectiveInterest Rate</t>
  </si>
  <si>
    <t>STEP 5 – FIND THE TAX RATE</t>
  </si>
  <si>
    <t xml:space="preserve">For FY2016, </t>
  </si>
  <si>
    <t xml:space="preserve">Effective tax rate </t>
  </si>
  <si>
    <t>= $1,379.7 / $4,198.6 = 32.9%</t>
  </si>
  <si>
    <t>STEP 6 – CALCULATE WEIGHTED AVERAGE COST OF CAPITAL (WACC) OF STARBUCKS</t>
  </si>
  <si>
    <t>We have collected all the information that is needed to calculate Weighted Average Cost of Capital.</t>
  </si>
  <si>
    <t>Cost of Debt = 2.72%</t>
  </si>
  <si>
    <t>Tax rate = 32.9%</t>
  </si>
  <si>
    <t>Market Value of Equity = $86,319.8 million</t>
  </si>
  <si>
    <t>Market Value of Debt (Fair Value of Debt) = $3814 million</t>
  </si>
  <si>
    <t>Cost of Equity = 7.50%</t>
  </si>
  <si>
    <t>WACC Formula = E/V * Ke + D/V * Kd * (1 – Tax Rate)</t>
  </si>
  <si>
    <t>WACC</t>
  </si>
  <si>
    <t>Weighted Average Cost of Capital formula = (86,319.8/90133.8) x 7.50% + (3814/90133.8) x 2.72% x (1-0.329)</t>
  </si>
  <si>
    <t>WACC Example - Starbucks (by wallstreetmojo.com)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</si>
</sst>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8" formatCode="_(* #,##0.0_);_(* \(#,##0.0\);_(* &quot;-&quot;??_);_(@_)"/>
    <numFmt numFmtId="170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12302E"/>
      <name val="Arial"/>
      <family val="2"/>
    </font>
    <font>
      <b/>
      <sz val="10"/>
      <color rgb="FF12302E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 applyAlignment="1">
      <alignment horizontal="left" indent="2"/>
    </xf>
    <xf numFmtId="0" fontId="3" fillId="2" borderId="0" xfId="1" applyFill="1" applyAlignment="1" applyProtection="1">
      <alignment horizontal="left" indent="2"/>
    </xf>
    <xf numFmtId="0" fontId="4" fillId="2" borderId="0" xfId="0" applyFont="1" applyFill="1"/>
    <xf numFmtId="0" fontId="6" fillId="0" borderId="0" xfId="0" applyFont="1"/>
    <xf numFmtId="0" fontId="10" fillId="0" borderId="0" xfId="0" applyFont="1"/>
    <xf numFmtId="0" fontId="3" fillId="0" borderId="0" xfId="1" applyAlignment="1" applyProtection="1"/>
    <xf numFmtId="0" fontId="9" fillId="2" borderId="0" xfId="0" applyFont="1" applyFill="1"/>
    <xf numFmtId="0" fontId="1" fillId="2" borderId="0" xfId="0" applyFont="1" applyFill="1"/>
    <xf numFmtId="0" fontId="0" fillId="0" borderId="0" xfId="0" quotePrefix="1"/>
    <xf numFmtId="168" fontId="6" fillId="0" borderId="0" xfId="5" quotePrefix="1" applyNumberFormat="1" applyFont="1"/>
    <xf numFmtId="0" fontId="7" fillId="3" borderId="0" xfId="0" applyFont="1" applyFill="1"/>
    <xf numFmtId="0" fontId="0" fillId="3" borderId="0" xfId="0" applyFill="1"/>
    <xf numFmtId="10" fontId="6" fillId="0" borderId="0" xfId="6" applyNumberFormat="1" applyFont="1"/>
    <xf numFmtId="0" fontId="6" fillId="0" borderId="0" xfId="0" quotePrefix="1" applyFont="1"/>
    <xf numFmtId="10" fontId="0" fillId="0" borderId="0" xfId="0" applyNumberFormat="1"/>
    <xf numFmtId="170" fontId="6" fillId="0" borderId="0" xfId="6" applyNumberFormat="1" applyFont="1"/>
    <xf numFmtId="0" fontId="11" fillId="0" borderId="0" xfId="0" applyFont="1"/>
    <xf numFmtId="0" fontId="12" fillId="4" borderId="2" xfId="0" applyFont="1" applyFill="1" applyBorder="1"/>
    <xf numFmtId="10" fontId="12" fillId="4" borderId="1" xfId="6" applyNumberFormat="1" applyFont="1" applyFill="1" applyBorder="1"/>
  </cellXfs>
  <cellStyles count="7">
    <cellStyle name="Comma" xfId="5" builtinId="3"/>
    <cellStyle name="Comma 2" xfId="4"/>
    <cellStyle name="Hyperlink" xfId="1" builtinId="8"/>
    <cellStyle name="Normal" xfId="0" builtinId="0"/>
    <cellStyle name="Normal 2" xfId="2"/>
    <cellStyle name="Percent" xfId="6" builtinId="5"/>
    <cellStyle name="Percent 2" xfId="3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18</xdr:col>
      <xdr:colOff>190500</xdr:colOff>
      <xdr:row>19</xdr:row>
      <xdr:rowOff>104775</xdr:rowOff>
    </xdr:to>
    <xdr:pic>
      <xdr:nvPicPr>
        <xdr:cNvPr id="2" name="Picture 1" descr="starbucks-wacc-outstanding-shares-v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"/>
          <a:ext cx="121824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11</xdr:col>
      <xdr:colOff>438150</xdr:colOff>
      <xdr:row>38</xdr:row>
      <xdr:rowOff>161925</xdr:rowOff>
    </xdr:to>
    <xdr:pic>
      <xdr:nvPicPr>
        <xdr:cNvPr id="4" name="Picture 3" descr="starbucks-wacc-book-value-of-deb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8162925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124239</xdr:rowOff>
    </xdr:from>
    <xdr:to>
      <xdr:col>12</xdr:col>
      <xdr:colOff>495300</xdr:colOff>
      <xdr:row>58</xdr:row>
      <xdr:rowOff>162339</xdr:rowOff>
    </xdr:to>
    <xdr:pic>
      <xdr:nvPicPr>
        <xdr:cNvPr id="5" name="Picture 4" descr="starbucks-wacc-fair-value-of-debt-v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89674"/>
          <a:ext cx="8860735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8</xdr:col>
      <xdr:colOff>371475</xdr:colOff>
      <xdr:row>94</xdr:row>
      <xdr:rowOff>152400</xdr:rowOff>
    </xdr:to>
    <xdr:pic>
      <xdr:nvPicPr>
        <xdr:cNvPr id="6" name="Picture 5" descr="risk-free-rate-startbucks-wacc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15950"/>
          <a:ext cx="6267450" cy="491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16</xdr:col>
      <xdr:colOff>247650</xdr:colOff>
      <xdr:row>109</xdr:row>
      <xdr:rowOff>66675</xdr:rowOff>
    </xdr:to>
    <xdr:pic>
      <xdr:nvPicPr>
        <xdr:cNvPr id="7" name="Picture 6" descr="us-risk-premium-wacc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30950"/>
          <a:ext cx="11020425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12</xdr:col>
      <xdr:colOff>485775</xdr:colOff>
      <xdr:row>140</xdr:row>
      <xdr:rowOff>66675</xdr:rowOff>
    </xdr:to>
    <xdr:pic>
      <xdr:nvPicPr>
        <xdr:cNvPr id="8" name="Picture 7" descr="starbucks-beta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97950"/>
          <a:ext cx="8820150" cy="521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13</xdr:col>
      <xdr:colOff>495300</xdr:colOff>
      <xdr:row>164</xdr:row>
      <xdr:rowOff>38100</xdr:rowOff>
    </xdr:to>
    <xdr:pic>
      <xdr:nvPicPr>
        <xdr:cNvPr id="10" name="Picture 9" descr="starbucks-wacc-fair-value-of-debt-v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746450"/>
          <a:ext cx="8829675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11</xdr:col>
      <xdr:colOff>381532</xdr:colOff>
      <xdr:row>204</xdr:row>
      <xdr:rowOff>28575</xdr:rowOff>
    </xdr:to>
    <xdr:pic>
      <xdr:nvPicPr>
        <xdr:cNvPr id="11" name="Picture 10" descr="starbucks-wacc-effective-tax-rate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880550"/>
          <a:ext cx="7496707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68:E177" totalsRowShown="0">
  <tableColumns count="4">
    <tableColumn id="1" name="Issuance"/>
    <tableColumn id="2" name="Fair Value"/>
    <tableColumn id="3" name="Interest Rate" dataDxfId="0"/>
    <tableColumn id="4" name="Interes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vestor.starbucks.com/investor-relations/default.aspx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zoomScale="115" zoomScaleNormal="115" workbookViewId="0">
      <selection activeCell="A10" sqref="A10"/>
    </sheetView>
  </sheetViews>
  <sheetFormatPr defaultRowHeight="15" x14ac:dyDescent="0.25"/>
  <cols>
    <col min="1" max="16384" width="9.140625" style="1"/>
  </cols>
  <sheetData>
    <row r="1" spans="1:1" ht="28.5" x14ac:dyDescent="0.45">
      <c r="A1" s="2" t="s">
        <v>3</v>
      </c>
    </row>
    <row r="3" spans="1:1" x14ac:dyDescent="0.25">
      <c r="A3" s="3" t="s">
        <v>0</v>
      </c>
    </row>
    <row r="4" spans="1:1" x14ac:dyDescent="0.25">
      <c r="A4" s="4" t="s">
        <v>1</v>
      </c>
    </row>
    <row r="5" spans="1:1" x14ac:dyDescent="0.25">
      <c r="A5" s="3"/>
    </row>
    <row r="6" spans="1:1" ht="18.75" x14ac:dyDescent="0.3">
      <c r="A6" s="5" t="s">
        <v>2</v>
      </c>
    </row>
  </sheetData>
  <hyperlinks>
    <hyperlink ref="A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showGridLines="0" zoomScale="115" zoomScaleNormal="115" workbookViewId="0"/>
  </sheetViews>
  <sheetFormatPr defaultRowHeight="15" x14ac:dyDescent="0.25"/>
  <cols>
    <col min="2" max="2" width="18" bestFit="1" customWidth="1"/>
    <col min="3" max="3" width="13.85546875" bestFit="1" customWidth="1"/>
    <col min="4" max="4" width="10.85546875" bestFit="1" customWidth="1"/>
  </cols>
  <sheetData>
    <row r="1" spans="1:5" s="14" customFormat="1" ht="28.5" x14ac:dyDescent="0.45">
      <c r="A1" s="13" t="s">
        <v>64</v>
      </c>
    </row>
    <row r="3" spans="1:5" x14ac:dyDescent="0.25">
      <c r="A3" s="6" t="s">
        <v>10</v>
      </c>
    </row>
    <row r="5" spans="1:5" x14ac:dyDescent="0.25">
      <c r="A5" t="s">
        <v>4</v>
      </c>
    </row>
    <row r="6" spans="1:5" x14ac:dyDescent="0.25">
      <c r="A6" t="s">
        <v>5</v>
      </c>
    </row>
    <row r="7" spans="1:5" x14ac:dyDescent="0.25">
      <c r="A7" t="s">
        <v>6</v>
      </c>
    </row>
    <row r="8" spans="1:5" x14ac:dyDescent="0.25">
      <c r="A8" t="s">
        <v>7</v>
      </c>
    </row>
    <row r="9" spans="1:5" x14ac:dyDescent="0.25">
      <c r="A9" t="s">
        <v>8</v>
      </c>
    </row>
    <row r="10" spans="1:5" x14ac:dyDescent="0.25">
      <c r="A10" t="s">
        <v>9</v>
      </c>
    </row>
    <row r="12" spans="1:5" s="1" customFormat="1" x14ac:dyDescent="0.25">
      <c r="A12" s="9" t="s">
        <v>11</v>
      </c>
      <c r="B12" s="10"/>
      <c r="C12" s="10"/>
      <c r="D12" s="10"/>
      <c r="E12" s="10"/>
    </row>
    <row r="13" spans="1:5" x14ac:dyDescent="0.25">
      <c r="A13" s="6"/>
    </row>
    <row r="14" spans="1:5" x14ac:dyDescent="0.25">
      <c r="A14" t="s">
        <v>12</v>
      </c>
    </row>
    <row r="15" spans="1:5" x14ac:dyDescent="0.25">
      <c r="A15" s="8" t="s">
        <v>13</v>
      </c>
    </row>
    <row r="22" spans="1:5" x14ac:dyDescent="0.25">
      <c r="A22" t="s">
        <v>15</v>
      </c>
    </row>
    <row r="23" spans="1:5" x14ac:dyDescent="0.25">
      <c r="A23" t="s">
        <v>14</v>
      </c>
    </row>
    <row r="25" spans="1:5" x14ac:dyDescent="0.25">
      <c r="A25" s="6" t="s">
        <v>16</v>
      </c>
      <c r="B25" s="6"/>
      <c r="C25" s="12">
        <f>1455.4*59.31</f>
        <v>86319.774000000005</v>
      </c>
      <c r="E25" s="11" t="s">
        <v>17</v>
      </c>
    </row>
    <row r="27" spans="1:5" s="10" customFormat="1" x14ac:dyDescent="0.25">
      <c r="A27" s="10" t="s">
        <v>18</v>
      </c>
    </row>
    <row r="41" spans="1:1" x14ac:dyDescent="0.25">
      <c r="A41" t="s">
        <v>19</v>
      </c>
    </row>
    <row r="43" spans="1:1" x14ac:dyDescent="0.25">
      <c r="A43" t="s">
        <v>20</v>
      </c>
    </row>
    <row r="61" spans="1:1" x14ac:dyDescent="0.25">
      <c r="A61" t="s">
        <v>21</v>
      </c>
    </row>
    <row r="63" spans="1:1" s="10" customFormat="1" x14ac:dyDescent="0.25">
      <c r="A63" s="10" t="s">
        <v>22</v>
      </c>
    </row>
    <row r="65" spans="1:1" x14ac:dyDescent="0.25">
      <c r="A65" t="s">
        <v>23</v>
      </c>
    </row>
    <row r="66" spans="1:1" x14ac:dyDescent="0.25">
      <c r="A66" s="6" t="s">
        <v>24</v>
      </c>
    </row>
    <row r="68" spans="1:1" x14ac:dyDescent="0.25">
      <c r="A68" s="6" t="s">
        <v>25</v>
      </c>
    </row>
    <row r="69" spans="1:1" x14ac:dyDescent="0.25">
      <c r="A69" t="s">
        <v>26</v>
      </c>
    </row>
    <row r="97" spans="1:1" x14ac:dyDescent="0.25">
      <c r="A97" s="6" t="s">
        <v>27</v>
      </c>
    </row>
    <row r="98" spans="1:1" x14ac:dyDescent="0.25">
      <c r="A98" t="s">
        <v>28</v>
      </c>
    </row>
    <row r="112" spans="1:1" x14ac:dyDescent="0.25">
      <c r="A112" s="6" t="s">
        <v>29</v>
      </c>
    </row>
    <row r="143" spans="1:1" x14ac:dyDescent="0.25">
      <c r="A143" t="s">
        <v>30</v>
      </c>
    </row>
    <row r="145" spans="1:6" x14ac:dyDescent="0.25">
      <c r="A145" s="6" t="s">
        <v>31</v>
      </c>
      <c r="B145" s="15">
        <f>2.47%+6.25%*0.805</f>
        <v>7.501250000000001E-2</v>
      </c>
      <c r="C145" s="6"/>
      <c r="D145" s="16" t="s">
        <v>32</v>
      </c>
      <c r="E145" s="6"/>
      <c r="F145" s="6"/>
    </row>
    <row r="147" spans="1:6" x14ac:dyDescent="0.25">
      <c r="A147" t="s">
        <v>33</v>
      </c>
    </row>
    <row r="149" spans="1:6" s="10" customFormat="1" x14ac:dyDescent="0.25">
      <c r="A149" s="10" t="s">
        <v>34</v>
      </c>
    </row>
    <row r="166" spans="1:5" ht="18" x14ac:dyDescent="0.25">
      <c r="A166" s="7" t="s">
        <v>35</v>
      </c>
    </row>
    <row r="168" spans="1:5" x14ac:dyDescent="0.25">
      <c r="B168" t="s">
        <v>36</v>
      </c>
      <c r="C168" t="s">
        <v>37</v>
      </c>
      <c r="D168" t="s">
        <v>38</v>
      </c>
      <c r="E168" t="s">
        <v>39</v>
      </c>
    </row>
    <row r="169" spans="1:5" x14ac:dyDescent="0.25">
      <c r="B169" t="s">
        <v>40</v>
      </c>
      <c r="C169">
        <v>400</v>
      </c>
      <c r="D169" s="17">
        <v>8.7500000000000008E-3</v>
      </c>
      <c r="E169">
        <f>D169*C169</f>
        <v>3.5000000000000004</v>
      </c>
    </row>
    <row r="170" spans="1:5" x14ac:dyDescent="0.25">
      <c r="B170" t="s">
        <v>41</v>
      </c>
      <c r="C170">
        <v>357</v>
      </c>
      <c r="D170" s="17">
        <v>0.02</v>
      </c>
      <c r="E170">
        <f t="shared" ref="E170:E172" si="0">D170*C170</f>
        <v>7.1400000000000006</v>
      </c>
    </row>
    <row r="171" spans="1:5" x14ac:dyDescent="0.25">
      <c r="B171" t="s">
        <v>42</v>
      </c>
      <c r="C171">
        <v>511</v>
      </c>
      <c r="D171" s="17">
        <v>2.1000000000000001E-2</v>
      </c>
      <c r="E171">
        <f t="shared" si="0"/>
        <v>10.731</v>
      </c>
    </row>
    <row r="172" spans="1:5" x14ac:dyDescent="0.25">
      <c r="B172" t="s">
        <v>42</v>
      </c>
      <c r="C172">
        <v>255</v>
      </c>
      <c r="D172" s="17">
        <v>2.1000000000000001E-2</v>
      </c>
      <c r="E172">
        <f t="shared" si="0"/>
        <v>5.3550000000000004</v>
      </c>
    </row>
    <row r="173" spans="1:5" x14ac:dyDescent="0.25">
      <c r="B173" t="s">
        <v>43</v>
      </c>
      <c r="C173">
        <v>526</v>
      </c>
      <c r="D173" s="17">
        <v>2.7E-2</v>
      </c>
      <c r="E173">
        <f>D173*C173</f>
        <v>14.202</v>
      </c>
    </row>
    <row r="174" spans="1:5" x14ac:dyDescent="0.25">
      <c r="B174" t="s">
        <v>44</v>
      </c>
      <c r="C174">
        <v>839</v>
      </c>
      <c r="D174" s="17">
        <v>3.85E-2</v>
      </c>
      <c r="E174">
        <f>D174*C174</f>
        <v>32.301499999999997</v>
      </c>
    </row>
    <row r="175" spans="1:5" x14ac:dyDescent="0.25">
      <c r="B175" t="s">
        <v>45</v>
      </c>
      <c r="C175">
        <v>509</v>
      </c>
      <c r="D175" s="17">
        <v>2.4500000000000001E-2</v>
      </c>
      <c r="E175">
        <f>D175*C175</f>
        <v>12.470500000000001</v>
      </c>
    </row>
    <row r="176" spans="1:5" x14ac:dyDescent="0.25">
      <c r="B176" t="s">
        <v>46</v>
      </c>
      <c r="C176">
        <v>417</v>
      </c>
      <c r="D176" s="17">
        <v>4.2999999999999997E-2</v>
      </c>
      <c r="E176">
        <f>D176*C176</f>
        <v>17.930999999999997</v>
      </c>
    </row>
    <row r="177" spans="1:5" x14ac:dyDescent="0.25">
      <c r="B177" s="6" t="s">
        <v>47</v>
      </c>
      <c r="C177" s="6">
        <f>SUM(C169:C176)</f>
        <v>3814</v>
      </c>
      <c r="D177" s="6" t="s">
        <v>48</v>
      </c>
      <c r="E177" s="6">
        <f>SUM(E169:E176)</f>
        <v>103.631</v>
      </c>
    </row>
    <row r="179" spans="1:5" x14ac:dyDescent="0.25">
      <c r="C179" s="6" t="s">
        <v>49</v>
      </c>
      <c r="D179" s="6"/>
      <c r="E179" s="15">
        <f>E177/C177</f>
        <v>2.7171211326691137E-2</v>
      </c>
    </row>
    <row r="181" spans="1:5" s="10" customFormat="1" x14ac:dyDescent="0.25">
      <c r="A181" s="10" t="s">
        <v>50</v>
      </c>
    </row>
    <row r="206" spans="1:5" x14ac:dyDescent="0.25">
      <c r="A206" t="s">
        <v>51</v>
      </c>
    </row>
    <row r="207" spans="1:5" x14ac:dyDescent="0.25">
      <c r="A207" s="6" t="s">
        <v>52</v>
      </c>
      <c r="B207" s="6"/>
      <c r="C207" s="18">
        <f>1379.7/4198.6</f>
        <v>0.32860953651217073</v>
      </c>
      <c r="E207" s="11" t="s">
        <v>53</v>
      </c>
    </row>
    <row r="209" spans="1:3" s="10" customFormat="1" x14ac:dyDescent="0.25">
      <c r="A209" s="10" t="s">
        <v>54</v>
      </c>
    </row>
    <row r="211" spans="1:3" x14ac:dyDescent="0.25">
      <c r="A211" t="s">
        <v>55</v>
      </c>
    </row>
    <row r="213" spans="1:3" x14ac:dyDescent="0.25">
      <c r="A213" s="6" t="s">
        <v>58</v>
      </c>
    </row>
    <row r="214" spans="1:3" x14ac:dyDescent="0.25">
      <c r="A214" s="6" t="s">
        <v>59</v>
      </c>
    </row>
    <row r="215" spans="1:3" x14ac:dyDescent="0.25">
      <c r="A215" s="6" t="s">
        <v>60</v>
      </c>
    </row>
    <row r="216" spans="1:3" x14ac:dyDescent="0.25">
      <c r="A216" s="6" t="s">
        <v>56</v>
      </c>
    </row>
    <row r="217" spans="1:3" x14ac:dyDescent="0.25">
      <c r="A217" s="6" t="s">
        <v>57</v>
      </c>
    </row>
    <row r="219" spans="1:3" x14ac:dyDescent="0.25">
      <c r="A219" s="19" t="s">
        <v>61</v>
      </c>
    </row>
    <row r="220" spans="1:3" ht="15.75" thickBot="1" x14ac:dyDescent="0.3"/>
    <row r="221" spans="1:3" ht="15.75" thickBot="1" x14ac:dyDescent="0.3">
      <c r="B221" s="20" t="s">
        <v>62</v>
      </c>
      <c r="C221" s="21">
        <f>C25/(C25+3814)*B145+(3814/(C25+3814))*E179*(1-C207)</f>
        <v>7.2610283824315489E-2</v>
      </c>
    </row>
    <row r="223" spans="1:3" x14ac:dyDescent="0.25">
      <c r="A223" t="s">
        <v>63</v>
      </c>
    </row>
  </sheetData>
  <hyperlinks>
    <hyperlink ref="A15" r:id="rId1" display="http://investor.starbucks.com/investor-relations/default.aspx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WACC in Excel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Dheeraj_V</dc:creator>
  <cp:lastModifiedBy>Dheeraj_V</cp:lastModifiedBy>
  <dcterms:created xsi:type="dcterms:W3CDTF">2018-10-05T05:44:51Z</dcterms:created>
  <dcterms:modified xsi:type="dcterms:W3CDTF">2018-10-05T06:30:22Z</dcterms:modified>
</cp:coreProperties>
</file>