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allstreetmojo.com\Excel Template\"/>
    </mc:Choice>
  </mc:AlternateContent>
  <bookViews>
    <workbookView xWindow="-120" yWindow="-120" windowWidth="20730" windowHeight="11160"/>
  </bookViews>
  <sheets>
    <sheet name="Wallstreetmojo.com" sheetId="2" r:id="rId1"/>
    <sheet name="Example" sheetId="1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1" i="1" l="1"/>
  <c r="J41" i="1"/>
  <c r="D41" i="1"/>
  <c r="C65" i="1"/>
  <c r="D65" i="1"/>
  <c r="E65" i="1"/>
  <c r="F65" i="1"/>
  <c r="G65" i="1"/>
  <c r="H65" i="1"/>
  <c r="I65" i="1"/>
  <c r="J65" i="1"/>
  <c r="K65" i="1"/>
  <c r="B65" i="1"/>
  <c r="C64" i="1"/>
  <c r="D64" i="1"/>
  <c r="E64" i="1"/>
  <c r="F64" i="1"/>
  <c r="F67" i="1" s="1"/>
  <c r="F78" i="1" s="1"/>
  <c r="F80" i="1" s="1"/>
  <c r="F82" i="1" s="1"/>
  <c r="G64" i="1"/>
  <c r="H64" i="1"/>
  <c r="I64" i="1"/>
  <c r="J64" i="1"/>
  <c r="J67" i="1" s="1"/>
  <c r="J78" i="1" s="1"/>
  <c r="J80" i="1" s="1"/>
  <c r="J82" i="1" s="1"/>
  <c r="K64" i="1"/>
  <c r="B64" i="1"/>
  <c r="C57" i="1"/>
  <c r="D57" i="1"/>
  <c r="E57" i="1"/>
  <c r="F57" i="1"/>
  <c r="G57" i="1"/>
  <c r="H57" i="1"/>
  <c r="I57" i="1"/>
  <c r="J57" i="1"/>
  <c r="K57" i="1"/>
  <c r="B57" i="1"/>
  <c r="I67" i="1" l="1"/>
  <c r="I78" i="1" s="1"/>
  <c r="I80" i="1" s="1"/>
  <c r="E67" i="1"/>
  <c r="E78" i="1" s="1"/>
  <c r="E80" i="1" s="1"/>
  <c r="E82" i="1" s="1"/>
  <c r="B67" i="1"/>
  <c r="B78" i="1" s="1"/>
  <c r="B80" i="1" s="1"/>
  <c r="B82" i="1" s="1"/>
  <c r="H67" i="1"/>
  <c r="H78" i="1" s="1"/>
  <c r="H80" i="1" s="1"/>
  <c r="H82" i="1" s="1"/>
  <c r="D67" i="1"/>
  <c r="D78" i="1" s="1"/>
  <c r="D80" i="1" s="1"/>
  <c r="D82" i="1" s="1"/>
  <c r="K67" i="1"/>
  <c r="K78" i="1" s="1"/>
  <c r="K80" i="1" s="1"/>
  <c r="G67" i="1"/>
  <c r="G78" i="1" s="1"/>
  <c r="G80" i="1" s="1"/>
  <c r="G82" i="1" s="1"/>
  <c r="C67" i="1"/>
  <c r="C78" i="1" s="1"/>
  <c r="C80" i="1" s="1"/>
  <c r="C82" i="1" s="1"/>
</calcChain>
</file>

<file path=xl/sharedStrings.xml><?xml version="1.0" encoding="utf-8"?>
<sst xmlns="http://schemas.openxmlformats.org/spreadsheetml/2006/main" count="86" uniqueCount="79">
  <si>
    <t>Historical</t>
  </si>
  <si>
    <t>Forecast</t>
  </si>
  <si>
    <t>Assumptions</t>
  </si>
  <si>
    <t>Income statement</t>
  </si>
  <si>
    <t>Revenue Growth (% Change)</t>
  </si>
  <si>
    <t>Cost of Goods Sold (% of Revenue)</t>
  </si>
  <si>
    <t>Salaries and Benefits ($000's)</t>
  </si>
  <si>
    <t>Rent and Overhead ($000's)</t>
  </si>
  <si>
    <t>Depreciation &amp; Amortization (% of PP&amp;E Open Bal)</t>
  </si>
  <si>
    <t>Interest (% of Debt Open Bal)</t>
  </si>
  <si>
    <t>Tax Rate (% of Earnings Before Tax)</t>
  </si>
  <si>
    <t>Balance Sheet</t>
  </si>
  <si>
    <t>Accounts Receivable (Days)</t>
  </si>
  <si>
    <t>Inventory (Days)</t>
  </si>
  <si>
    <t>Accounts Payable (Days)</t>
  </si>
  <si>
    <t>Capital Expenditures ($000's)</t>
  </si>
  <si>
    <t>Debt Issuance (Repayment) ($000's)</t>
  </si>
  <si>
    <t>Equity Issued (Repaid) ($000's)</t>
  </si>
  <si>
    <t>Income Statement</t>
  </si>
  <si>
    <t>Cost of Goods Sold (COGS)</t>
  </si>
  <si>
    <t>Gross Profit</t>
  </si>
  <si>
    <t>Expenses</t>
  </si>
  <si>
    <t>Salaries and Benefits</t>
  </si>
  <si>
    <t>Rent and Overhead</t>
  </si>
  <si>
    <t>Depreciation &amp; Amortization</t>
  </si>
  <si>
    <t>Interest</t>
  </si>
  <si>
    <t>Total Expenses</t>
  </si>
  <si>
    <t>Earnings Before Tax</t>
  </si>
  <si>
    <t>Taxes</t>
  </si>
  <si>
    <t>Net Earnings</t>
  </si>
  <si>
    <t>Revenue</t>
  </si>
  <si>
    <t>Assets</t>
  </si>
  <si>
    <t>Cash</t>
  </si>
  <si>
    <t>Accounts Receivable</t>
  </si>
  <si>
    <t>Inventory</t>
  </si>
  <si>
    <t>Property &amp; Equipment</t>
  </si>
  <si>
    <t>Total Assets</t>
  </si>
  <si>
    <t>Liabilities</t>
  </si>
  <si>
    <t>Accounts Payable</t>
  </si>
  <si>
    <t>Debt</t>
  </si>
  <si>
    <t>Total Liabilities</t>
  </si>
  <si>
    <t>Shareholder's Equity</t>
  </si>
  <si>
    <t>Equity Capital</t>
  </si>
  <si>
    <t>Retained Earnings</t>
  </si>
  <si>
    <t>Total Liabilities &amp; Shareholder's Equity</t>
  </si>
  <si>
    <t>Check</t>
  </si>
  <si>
    <t>Cash Flow Statement</t>
  </si>
  <si>
    <t>Operating Cash Flow</t>
  </si>
  <si>
    <t>Plus: Depreciation &amp; Amortization</t>
  </si>
  <si>
    <t>Less: Changes in Working Capital</t>
  </si>
  <si>
    <t>Cash from Operations</t>
  </si>
  <si>
    <t>Investing Cash Flow</t>
  </si>
  <si>
    <t>Investments in Property &amp; Equipment</t>
  </si>
  <si>
    <t>Cash from Investing</t>
  </si>
  <si>
    <t>Financing Cash Flow</t>
  </si>
  <si>
    <t>Issuance (repayment) of debt</t>
  </si>
  <si>
    <t>Issuance (repayment) of equity</t>
  </si>
  <si>
    <t>Cash from Financing</t>
  </si>
  <si>
    <t>Net Increase (decrease) in Cash</t>
  </si>
  <si>
    <t>Opening Cash Balance</t>
  </si>
  <si>
    <t>Closing Cash Balance</t>
  </si>
  <si>
    <t>Interest Expense</t>
  </si>
  <si>
    <t>Debt Closing</t>
  </si>
  <si>
    <t>Issuance (repayment)</t>
  </si>
  <si>
    <t>Debt Opening</t>
  </si>
  <si>
    <t>Debt &amp; Interest Schedule</t>
  </si>
  <si>
    <t>PPE Closing</t>
  </si>
  <si>
    <t>Less Depreciation</t>
  </si>
  <si>
    <t>Plus Capex</t>
  </si>
  <si>
    <t>PPE Opening</t>
  </si>
  <si>
    <t>Depreciation Schedule</t>
  </si>
  <si>
    <t>Change in NWC</t>
  </si>
  <si>
    <t>Net Working Capital (NWC)</t>
  </si>
  <si>
    <t>Working Capital Schedule</t>
  </si>
  <si>
    <t>Supporting Schedules</t>
  </si>
  <si>
    <t>Prepared by Dheeraj Vaidya, CFA, FRM</t>
  </si>
  <si>
    <t>dheeraj@wallstreetmojo.com</t>
  </si>
  <si>
    <t>visit - www.wallstreetmojo.com</t>
  </si>
  <si>
    <t> 3 Statement Model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</si>
</sst>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9" fontId="0" fillId="0" borderId="0" xfId="2" applyFont="1"/>
    <xf numFmtId="0" fontId="0" fillId="2" borderId="0" xfId="0" applyFill="1"/>
    <xf numFmtId="0" fontId="2" fillId="0" borderId="0" xfId="0" applyFont="1"/>
    <xf numFmtId="0" fontId="0" fillId="0" borderId="1" xfId="0" applyBorder="1"/>
    <xf numFmtId="0" fontId="2" fillId="0" borderId="2" xfId="0" applyFont="1" applyBorder="1"/>
    <xf numFmtId="0" fontId="0" fillId="0" borderId="2" xfId="0" applyFont="1" applyBorder="1"/>
    <xf numFmtId="165" fontId="2" fillId="0" borderId="0" xfId="1" applyNumberFormat="1" applyFont="1"/>
    <xf numFmtId="165" fontId="0" fillId="0" borderId="1" xfId="1" applyNumberFormat="1" applyFont="1" applyBorder="1"/>
    <xf numFmtId="165" fontId="0" fillId="0" borderId="0" xfId="1" applyNumberFormat="1" applyFont="1"/>
    <xf numFmtId="165" fontId="2" fillId="0" borderId="2" xfId="1" applyNumberFormat="1" applyFont="1" applyBorder="1"/>
    <xf numFmtId="0" fontId="2" fillId="2" borderId="0" xfId="0" applyFont="1" applyFill="1"/>
    <xf numFmtId="0" fontId="2" fillId="0" borderId="3" xfId="0" applyFont="1" applyBorder="1"/>
    <xf numFmtId="165" fontId="2" fillId="0" borderId="3" xfId="1" applyNumberFormat="1" applyFont="1" applyBorder="1"/>
    <xf numFmtId="165" fontId="1" fillId="0" borderId="2" xfId="1" applyNumberFormat="1" applyFont="1" applyBorder="1"/>
    <xf numFmtId="165" fontId="0" fillId="0" borderId="0" xfId="0" applyNumberFormat="1"/>
    <xf numFmtId="0" fontId="0" fillId="0" borderId="3" xfId="0" applyBorder="1"/>
    <xf numFmtId="165" fontId="0" fillId="0" borderId="3" xfId="1" applyNumberFormat="1" applyFont="1" applyBorder="1"/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4" fillId="5" borderId="0" xfId="0" applyFont="1" applyFill="1"/>
    <xf numFmtId="0" fontId="0" fillId="5" borderId="0" xfId="0" applyFill="1"/>
    <xf numFmtId="0" fontId="3" fillId="5" borderId="0" xfId="0" applyFont="1" applyFill="1" applyAlignment="1">
      <alignment horizontal="left" indent="2"/>
    </xf>
    <xf numFmtId="0" fontId="5" fillId="5" borderId="0" xfId="3" applyFill="1" applyAlignment="1">
      <alignment horizontal="left" indent="2"/>
    </xf>
    <xf numFmtId="0" fontId="6" fillId="5" borderId="0" xfId="0" applyFont="1" applyFill="1"/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H40" sqref="H40"/>
    </sheetView>
  </sheetViews>
  <sheetFormatPr defaultRowHeight="15" x14ac:dyDescent="0.25"/>
  <cols>
    <col min="1" max="16384" width="9.140625" style="21"/>
  </cols>
  <sheetData>
    <row r="1" spans="1:1" ht="28.5" x14ac:dyDescent="0.45">
      <c r="A1" s="20" t="s">
        <v>78</v>
      </c>
    </row>
    <row r="3" spans="1:1" x14ac:dyDescent="0.25">
      <c r="A3" s="22" t="s">
        <v>75</v>
      </c>
    </row>
    <row r="4" spans="1:1" x14ac:dyDescent="0.25">
      <c r="A4" s="23" t="s">
        <v>76</v>
      </c>
    </row>
    <row r="5" spans="1:1" x14ac:dyDescent="0.25">
      <c r="A5" s="22"/>
    </row>
    <row r="6" spans="1:1" ht="18.75" x14ac:dyDescent="0.3">
      <c r="A6" s="24" t="s">
        <v>77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showGridLines="0" workbookViewId="0"/>
  </sheetViews>
  <sheetFormatPr defaultRowHeight="15" outlineLevelRow="1" x14ac:dyDescent="0.25"/>
  <cols>
    <col min="1" max="1" width="46.85546875" bestFit="1" customWidth="1"/>
    <col min="2" max="9" width="11.7109375" bestFit="1" customWidth="1"/>
    <col min="10" max="10" width="12.28515625" bestFit="1" customWidth="1"/>
    <col min="11" max="11" width="11.7109375" bestFit="1" customWidth="1"/>
  </cols>
  <sheetData>
    <row r="1" spans="1:11" x14ac:dyDescent="0.25">
      <c r="B1" s="18" t="s">
        <v>0</v>
      </c>
      <c r="C1" s="18"/>
      <c r="D1" s="18"/>
      <c r="E1" s="18"/>
      <c r="F1" s="18"/>
      <c r="G1" s="19" t="s">
        <v>1</v>
      </c>
      <c r="H1" s="19"/>
      <c r="I1" s="19"/>
      <c r="J1" s="19"/>
      <c r="K1" s="19"/>
    </row>
    <row r="2" spans="1:11" x14ac:dyDescent="0.25">
      <c r="B2" s="3">
        <v>2016</v>
      </c>
      <c r="C2" s="3">
        <v>2017</v>
      </c>
      <c r="D2" s="3">
        <v>2018</v>
      </c>
      <c r="E2" s="3">
        <v>2019</v>
      </c>
      <c r="F2" s="3">
        <v>2020</v>
      </c>
      <c r="G2" s="3">
        <v>2021</v>
      </c>
      <c r="H2" s="3">
        <v>2022</v>
      </c>
      <c r="I2" s="3">
        <v>2023</v>
      </c>
      <c r="J2" s="3">
        <v>2024</v>
      </c>
      <c r="K2" s="3">
        <v>2025</v>
      </c>
    </row>
    <row r="4" spans="1:11" x14ac:dyDescent="0.25">
      <c r="A4" s="11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idden="1" outlineLevel="1" x14ac:dyDescent="0.25">
      <c r="A5" s="3" t="s">
        <v>3</v>
      </c>
    </row>
    <row r="6" spans="1:11" hidden="1" outlineLevel="1" x14ac:dyDescent="0.25">
      <c r="A6" t="s">
        <v>4</v>
      </c>
      <c r="B6" s="1"/>
      <c r="C6" s="1">
        <v>0.16762643740135499</v>
      </c>
      <c r="D6" s="1">
        <v>0.12228257371746</v>
      </c>
      <c r="E6" s="1">
        <v>9.3718451406600997E-2</v>
      </c>
      <c r="F6" s="1">
        <v>6.9231001608812695E-2</v>
      </c>
      <c r="G6" s="1">
        <v>0.05</v>
      </c>
      <c r="H6" s="1">
        <v>5.5E-2</v>
      </c>
      <c r="I6" s="1">
        <v>0.05</v>
      </c>
      <c r="J6" s="1">
        <v>4.4999999999999998E-2</v>
      </c>
      <c r="K6" s="1">
        <v>0.04</v>
      </c>
    </row>
    <row r="7" spans="1:11" hidden="1" outlineLevel="1" x14ac:dyDescent="0.25">
      <c r="A7" t="s">
        <v>5</v>
      </c>
      <c r="B7" s="1">
        <v>0.39255217779172003</v>
      </c>
      <c r="C7" s="1">
        <v>0.41651728401334598</v>
      </c>
      <c r="D7" s="1">
        <v>0.38399977159389398</v>
      </c>
      <c r="E7" s="1">
        <v>0.38399977159389398</v>
      </c>
      <c r="F7" s="1">
        <v>0.39011036531982102</v>
      </c>
      <c r="G7" s="1">
        <v>0.38</v>
      </c>
      <c r="H7" s="1">
        <v>0.38</v>
      </c>
      <c r="I7" s="1">
        <v>0.38</v>
      </c>
      <c r="J7" s="1">
        <v>0.37</v>
      </c>
      <c r="K7" s="1">
        <v>0.36</v>
      </c>
    </row>
    <row r="8" spans="1:11" hidden="1" outlineLevel="1" x14ac:dyDescent="0.25">
      <c r="A8" t="s">
        <v>6</v>
      </c>
      <c r="B8">
        <v>26527</v>
      </c>
      <c r="C8">
        <v>22758</v>
      </c>
      <c r="D8">
        <v>23972</v>
      </c>
      <c r="E8">
        <v>23102</v>
      </c>
      <c r="F8">
        <v>25345</v>
      </c>
      <c r="G8">
        <v>25100</v>
      </c>
      <c r="H8">
        <v>25100</v>
      </c>
      <c r="I8">
        <v>25100</v>
      </c>
      <c r="J8">
        <v>25100</v>
      </c>
      <c r="K8">
        <v>25100</v>
      </c>
    </row>
    <row r="9" spans="1:11" hidden="1" outlineLevel="1" x14ac:dyDescent="0.25">
      <c r="A9" t="s">
        <v>7</v>
      </c>
      <c r="B9">
        <v>11063</v>
      </c>
      <c r="C9">
        <v>10225</v>
      </c>
      <c r="D9">
        <v>10187</v>
      </c>
      <c r="E9">
        <v>11120</v>
      </c>
      <c r="F9">
        <v>11512</v>
      </c>
      <c r="G9">
        <v>10100</v>
      </c>
      <c r="H9">
        <v>10100</v>
      </c>
      <c r="I9">
        <v>10100</v>
      </c>
      <c r="J9">
        <v>10100</v>
      </c>
      <c r="K9">
        <v>10100</v>
      </c>
    </row>
    <row r="10" spans="1:11" hidden="1" outlineLevel="1" x14ac:dyDescent="0.25">
      <c r="A10" t="s">
        <v>8</v>
      </c>
      <c r="B10" s="1">
        <v>0.4</v>
      </c>
      <c r="C10" s="1">
        <v>0.4062573789846517</v>
      </c>
      <c r="D10" s="1">
        <v>0.41625737898465198</v>
      </c>
      <c r="E10" s="1">
        <v>0.41625737898465198</v>
      </c>
      <c r="F10" s="1">
        <v>0.41625737898465198</v>
      </c>
      <c r="G10" s="1">
        <v>0.41625737898465198</v>
      </c>
      <c r="H10" s="1">
        <v>0.41625737898465198</v>
      </c>
      <c r="I10" s="1">
        <v>0.43</v>
      </c>
      <c r="J10" s="1">
        <v>0.41625737898465198</v>
      </c>
      <c r="K10" s="1">
        <v>0.41625737898465198</v>
      </c>
    </row>
    <row r="11" spans="1:11" hidden="1" outlineLevel="1" x14ac:dyDescent="0.25">
      <c r="A11" t="s">
        <v>9</v>
      </c>
      <c r="B11" s="1">
        <v>0.06</v>
      </c>
      <c r="C11" s="1">
        <v>0.04</v>
      </c>
      <c r="D11" s="1">
        <v>0.05</v>
      </c>
      <c r="E11" s="1">
        <v>0.04</v>
      </c>
      <c r="F11" s="1">
        <v>0.05</v>
      </c>
      <c r="G11" s="1">
        <v>0.05</v>
      </c>
      <c r="H11" s="1">
        <v>0.05</v>
      </c>
      <c r="I11" s="1">
        <v>0.05</v>
      </c>
      <c r="J11" s="1">
        <v>0.05</v>
      </c>
      <c r="K11" s="1">
        <v>0.04</v>
      </c>
    </row>
    <row r="12" spans="1:11" hidden="1" outlineLevel="1" x14ac:dyDescent="0.25">
      <c r="A12" t="s">
        <v>10</v>
      </c>
      <c r="B12" s="1">
        <v>0.31167801892042296</v>
      </c>
      <c r="C12" s="1">
        <v>0.29180230056592171</v>
      </c>
      <c r="D12" s="1">
        <v>0.28698850107817436</v>
      </c>
      <c r="E12" s="1">
        <v>0.2899411500446471</v>
      </c>
      <c r="F12" s="1">
        <v>0.29121899033183596</v>
      </c>
      <c r="G12" s="1">
        <v>0.28000000000000003</v>
      </c>
      <c r="H12" s="1">
        <v>0.28000000000000003</v>
      </c>
      <c r="I12" s="1">
        <v>0.28000000000000003</v>
      </c>
      <c r="J12" s="1">
        <v>0.28000000000000003</v>
      </c>
      <c r="K12" s="1">
        <v>0.28000000000000003</v>
      </c>
    </row>
    <row r="13" spans="1:11" hidden="1" outlineLevel="1" x14ac:dyDescent="0.25">
      <c r="A13" s="3" t="s">
        <v>11</v>
      </c>
    </row>
    <row r="14" spans="1:11" hidden="1" outlineLevel="1" x14ac:dyDescent="0.25">
      <c r="A14" t="s">
        <v>12</v>
      </c>
      <c r="B14" s="9">
        <v>19.25</v>
      </c>
      <c r="C14" s="9">
        <v>19.25</v>
      </c>
      <c r="D14" s="9">
        <v>19.25</v>
      </c>
      <c r="E14" s="9">
        <v>19.25</v>
      </c>
      <c r="F14" s="9">
        <v>19.25</v>
      </c>
      <c r="G14" s="9">
        <v>19</v>
      </c>
      <c r="H14" s="9">
        <v>19</v>
      </c>
      <c r="I14" s="9">
        <v>19</v>
      </c>
      <c r="J14" s="9">
        <v>19</v>
      </c>
      <c r="K14" s="9">
        <v>19</v>
      </c>
    </row>
    <row r="15" spans="1:11" hidden="1" outlineLevel="1" x14ac:dyDescent="0.25">
      <c r="A15" t="s">
        <v>13</v>
      </c>
      <c r="B15" s="9">
        <v>74</v>
      </c>
      <c r="C15" s="9">
        <v>74</v>
      </c>
      <c r="D15" s="9">
        <v>74</v>
      </c>
      <c r="E15" s="9">
        <v>73.177526570774049</v>
      </c>
      <c r="F15" s="9">
        <v>73.235735473739325</v>
      </c>
      <c r="G15" s="9">
        <v>74</v>
      </c>
      <c r="H15" s="9">
        <v>74</v>
      </c>
      <c r="I15" s="9">
        <v>74</v>
      </c>
      <c r="J15" s="9">
        <v>74</v>
      </c>
      <c r="K15" s="9">
        <v>74</v>
      </c>
    </row>
    <row r="16" spans="1:11" hidden="1" outlineLevel="1" x14ac:dyDescent="0.25">
      <c r="A16" t="s">
        <v>14</v>
      </c>
      <c r="B16" s="9">
        <v>37.5</v>
      </c>
      <c r="C16" s="9">
        <v>37.5</v>
      </c>
      <c r="D16" s="9">
        <v>37.5</v>
      </c>
      <c r="E16" s="9">
        <v>37.088763285387024</v>
      </c>
      <c r="F16" s="9">
        <v>37.117867736869663</v>
      </c>
      <c r="G16" s="9">
        <v>38</v>
      </c>
      <c r="H16" s="9">
        <v>38</v>
      </c>
      <c r="I16" s="9">
        <v>38</v>
      </c>
      <c r="J16" s="9">
        <v>38</v>
      </c>
      <c r="K16" s="9">
        <v>38</v>
      </c>
    </row>
    <row r="17" spans="1:11" hidden="1" outlineLevel="1" x14ac:dyDescent="0.25">
      <c r="A17" t="s">
        <v>15</v>
      </c>
      <c r="B17" s="9">
        <v>15100</v>
      </c>
      <c r="C17" s="9">
        <v>15100</v>
      </c>
      <c r="D17" s="9">
        <v>15100</v>
      </c>
      <c r="E17" s="9">
        <v>15100</v>
      </c>
      <c r="F17" s="9">
        <v>15100</v>
      </c>
      <c r="G17" s="9">
        <v>15100</v>
      </c>
      <c r="H17" s="9">
        <v>10100</v>
      </c>
      <c r="I17" s="9">
        <v>25100</v>
      </c>
      <c r="J17" s="9">
        <v>10100</v>
      </c>
      <c r="K17" s="9">
        <v>15100</v>
      </c>
    </row>
    <row r="18" spans="1:11" hidden="1" outlineLevel="1" x14ac:dyDescent="0.25">
      <c r="A18" t="s">
        <v>16</v>
      </c>
      <c r="B18" s="9">
        <v>0</v>
      </c>
      <c r="C18" s="9">
        <v>0</v>
      </c>
      <c r="D18" s="9">
        <v>-25000</v>
      </c>
      <c r="E18" s="9">
        <v>0</v>
      </c>
      <c r="F18" s="9">
        <v>0</v>
      </c>
      <c r="G18" s="9">
        <v>0</v>
      </c>
      <c r="H18" s="9">
        <v>0</v>
      </c>
      <c r="I18" s="9">
        <v>-25000</v>
      </c>
      <c r="J18" s="9">
        <v>0</v>
      </c>
      <c r="K18" s="9">
        <v>0</v>
      </c>
    </row>
    <row r="19" spans="1:11" hidden="1" outlineLevel="1" x14ac:dyDescent="0.25">
      <c r="A19" t="s">
        <v>17</v>
      </c>
      <c r="B19" s="9">
        <v>180000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-160000</v>
      </c>
      <c r="K19" s="9">
        <v>0</v>
      </c>
    </row>
    <row r="20" spans="1:11" collapsed="1" x14ac:dyDescent="0.25"/>
    <row r="22" spans="1:11" x14ac:dyDescent="0.25">
      <c r="A22" s="11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idden="1" outlineLevel="1" x14ac:dyDescent="0.25">
      <c r="A23" s="3" t="s">
        <v>30</v>
      </c>
      <c r="B23" s="7">
        <v>102107</v>
      </c>
      <c r="C23" s="7">
        <v>118186</v>
      </c>
      <c r="D23" s="7">
        <v>131445</v>
      </c>
      <c r="E23" s="7">
        <v>142441</v>
      </c>
      <c r="F23" s="7">
        <v>150872</v>
      </c>
      <c r="G23" s="7">
        <v>158410.6</v>
      </c>
      <c r="H23" s="7">
        <v>165534.57699999999</v>
      </c>
      <c r="I23" s="7">
        <v>172151.96007999999</v>
      </c>
      <c r="J23" s="7">
        <v>178173.77868279998</v>
      </c>
      <c r="K23" s="7">
        <v>183515.99204328397</v>
      </c>
    </row>
    <row r="24" spans="1:11" hidden="1" outlineLevel="1" x14ac:dyDescent="0.25">
      <c r="A24" s="4" t="s">
        <v>19</v>
      </c>
      <c r="B24" s="8">
        <v>39123</v>
      </c>
      <c r="C24" s="8">
        <v>48104</v>
      </c>
      <c r="D24" s="8">
        <v>49223</v>
      </c>
      <c r="E24" s="8">
        <v>53353.999999999993</v>
      </c>
      <c r="F24" s="8">
        <v>57409.999999999993</v>
      </c>
      <c r="G24" s="8">
        <v>58674.921999999999</v>
      </c>
      <c r="H24" s="8">
        <v>61310.793489999996</v>
      </c>
      <c r="I24" s="8">
        <v>62038.705628799995</v>
      </c>
      <c r="J24" s="8">
        <v>64206.560325807994</v>
      </c>
      <c r="K24" s="8">
        <v>64295.597215149384</v>
      </c>
    </row>
    <row r="25" spans="1:11" hidden="1" outlineLevel="1" x14ac:dyDescent="0.25">
      <c r="A25" s="3" t="s">
        <v>20</v>
      </c>
      <c r="B25" s="7">
        <v>63084</v>
      </c>
      <c r="C25" s="7">
        <v>70182</v>
      </c>
      <c r="D25" s="7">
        <v>82322</v>
      </c>
      <c r="E25" s="7">
        <v>89187</v>
      </c>
      <c r="F25" s="7">
        <v>93562</v>
      </c>
      <c r="G25" s="7">
        <v>99835.678000000014</v>
      </c>
      <c r="H25" s="7">
        <v>104323.78350999999</v>
      </c>
      <c r="I25" s="7">
        <v>110213.25445119999</v>
      </c>
      <c r="J25" s="7">
        <v>114067.21835699199</v>
      </c>
      <c r="K25" s="7">
        <v>119320.39482813459</v>
      </c>
    </row>
    <row r="26" spans="1:11" hidden="1" outlineLevel="1" x14ac:dyDescent="0.25">
      <c r="A26" s="3" t="s">
        <v>21</v>
      </c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 hidden="1" outlineLevel="1" x14ac:dyDescent="0.25">
      <c r="A27" t="s">
        <v>22</v>
      </c>
      <c r="B27" s="9">
        <v>26527</v>
      </c>
      <c r="C27" s="9">
        <v>22758</v>
      </c>
      <c r="D27" s="9">
        <v>23972</v>
      </c>
      <c r="E27" s="9">
        <v>23102</v>
      </c>
      <c r="F27" s="9">
        <v>25345</v>
      </c>
      <c r="G27" s="9">
        <v>25100</v>
      </c>
      <c r="H27" s="9">
        <v>25100</v>
      </c>
      <c r="I27" s="9">
        <v>25100</v>
      </c>
      <c r="J27" s="9">
        <v>25100</v>
      </c>
      <c r="K27" s="9">
        <v>25100</v>
      </c>
    </row>
    <row r="28" spans="1:11" hidden="1" outlineLevel="1" x14ac:dyDescent="0.25">
      <c r="A28" t="s">
        <v>23</v>
      </c>
      <c r="B28" s="9">
        <v>11063</v>
      </c>
      <c r="C28" s="9">
        <v>10225</v>
      </c>
      <c r="D28" s="9">
        <v>10187</v>
      </c>
      <c r="E28" s="9">
        <v>11120</v>
      </c>
      <c r="F28" s="9">
        <v>11512</v>
      </c>
      <c r="G28" s="9">
        <v>10100</v>
      </c>
      <c r="H28" s="9">
        <v>10100</v>
      </c>
      <c r="I28" s="9">
        <v>10100</v>
      </c>
      <c r="J28" s="9">
        <v>10100</v>
      </c>
      <c r="K28" s="9">
        <v>10100</v>
      </c>
    </row>
    <row r="29" spans="1:11" hidden="1" outlineLevel="1" x14ac:dyDescent="0.25">
      <c r="A29" t="s">
        <v>24</v>
      </c>
      <c r="B29" s="9">
        <v>19600</v>
      </c>
      <c r="C29" s="9">
        <v>18250</v>
      </c>
      <c r="D29" s="9">
        <v>17305</v>
      </c>
      <c r="E29" s="9">
        <v>16643.5</v>
      </c>
      <c r="F29" s="9">
        <v>16180.449999999999</v>
      </c>
      <c r="G29" s="9">
        <v>15108.420000000002</v>
      </c>
      <c r="H29" s="9">
        <v>15105.052000000003</v>
      </c>
      <c r="I29" s="9">
        <v>13103.031200000001</v>
      </c>
      <c r="J29" s="9">
        <v>17901.818719999999</v>
      </c>
      <c r="K29" s="9">
        <v>14781.091232000001</v>
      </c>
    </row>
    <row r="30" spans="1:11" hidden="1" outlineLevel="1" x14ac:dyDescent="0.25">
      <c r="A30" t="s">
        <v>25</v>
      </c>
      <c r="B30" s="9">
        <v>2600</v>
      </c>
      <c r="C30" s="9">
        <v>2600</v>
      </c>
      <c r="D30" s="9">
        <v>1600</v>
      </c>
      <c r="E30" s="9">
        <v>1000</v>
      </c>
      <c r="F30" s="9">
        <v>1000</v>
      </c>
      <c r="G30" s="9">
        <v>1000</v>
      </c>
      <c r="H30" s="9">
        <v>1000</v>
      </c>
      <c r="I30" s="9">
        <v>1000</v>
      </c>
      <c r="J30" s="9">
        <v>400</v>
      </c>
      <c r="K30" s="9">
        <v>400</v>
      </c>
    </row>
    <row r="31" spans="1:11" hidden="1" outlineLevel="1" x14ac:dyDescent="0.25">
      <c r="A31" s="5" t="s">
        <v>26</v>
      </c>
      <c r="B31" s="10">
        <v>59490</v>
      </c>
      <c r="C31" s="10">
        <v>53533</v>
      </c>
      <c r="D31" s="10">
        <v>52764</v>
      </c>
      <c r="E31" s="10">
        <v>51565.5</v>
      </c>
      <c r="F31" s="10">
        <v>53737.45</v>
      </c>
      <c r="G31" s="10">
        <v>51008.42</v>
      </c>
      <c r="H31" s="10">
        <v>51005.052000000003</v>
      </c>
      <c r="I31" s="10">
        <v>49003.031199999998</v>
      </c>
      <c r="J31" s="10">
        <v>53201.818719999996</v>
      </c>
      <c r="K31" s="10">
        <v>50081.091231999999</v>
      </c>
    </row>
    <row r="32" spans="1:11" hidden="1" outlineLevel="1" x14ac:dyDescent="0.25">
      <c r="A32" s="3" t="s">
        <v>27</v>
      </c>
      <c r="B32" s="7">
        <v>3694</v>
      </c>
      <c r="C32" s="7">
        <v>16749</v>
      </c>
      <c r="D32" s="7">
        <v>29658</v>
      </c>
      <c r="E32" s="7">
        <v>37721.5</v>
      </c>
      <c r="F32" s="7">
        <v>39924.550000000003</v>
      </c>
      <c r="G32" s="7">
        <v>48927.258000000016</v>
      </c>
      <c r="H32" s="7">
        <v>53418.731509999991</v>
      </c>
      <c r="I32" s="7">
        <v>61310.22325119999</v>
      </c>
      <c r="J32" s="7">
        <v>60965.399636991991</v>
      </c>
      <c r="K32" s="7">
        <v>69339.303596134589</v>
      </c>
    </row>
    <row r="33" spans="1:11" hidden="1" outlineLevel="1" x14ac:dyDescent="0.25"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idden="1" outlineLevel="1" x14ac:dyDescent="0.25">
      <c r="A34" t="s">
        <v>28</v>
      </c>
      <c r="B34" s="9">
        <v>1220.1708000000001</v>
      </c>
      <c r="C34" s="9">
        <v>4958.2165021220308</v>
      </c>
      <c r="D34" s="9">
        <v>8582.8061148686775</v>
      </c>
      <c r="E34" s="9">
        <v>11008.02097640469</v>
      </c>
      <c r="F34" s="9">
        <v>11697.665241419718</v>
      </c>
      <c r="G34" s="9">
        <v>13771.632240000006</v>
      </c>
      <c r="H34" s="9">
        <v>15029.244822799999</v>
      </c>
      <c r="I34" s="9">
        <v>17238.862510335999</v>
      </c>
      <c r="J34" s="9">
        <v>17142.311898357759</v>
      </c>
      <c r="K34" s="9">
        <v>19487.005006917687</v>
      </c>
    </row>
    <row r="35" spans="1:11" hidden="1" outlineLevel="1" x14ac:dyDescent="0.25">
      <c r="A35" s="5" t="s">
        <v>29</v>
      </c>
      <c r="B35" s="10">
        <v>2573.8292000000001</v>
      </c>
      <c r="C35" s="10">
        <v>11890.783497877968</v>
      </c>
      <c r="D35" s="10">
        <v>21175.193885131324</v>
      </c>
      <c r="E35" s="10">
        <v>26813.479023595311</v>
      </c>
      <c r="F35" s="10">
        <v>28326.884758580287</v>
      </c>
      <c r="G35" s="10">
        <v>35255.62576000001</v>
      </c>
      <c r="H35" s="10">
        <v>38489.486687199991</v>
      </c>
      <c r="I35" s="10">
        <v>44171.360740863995</v>
      </c>
      <c r="J35" s="10">
        <v>43923.087738634233</v>
      </c>
      <c r="K35" s="10">
        <v>49952.298589216902</v>
      </c>
    </row>
    <row r="36" spans="1:11" hidden="1" outlineLevel="1" x14ac:dyDescent="0.25"/>
    <row r="37" spans="1:11" collapsed="1" x14ac:dyDescent="0.25"/>
    <row r="39" spans="1:11" x14ac:dyDescent="0.25">
      <c r="A39" s="11" t="s">
        <v>11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idden="1" outlineLevel="1" x14ac:dyDescent="0.25">
      <c r="A40" s="3" t="s">
        <v>31</v>
      </c>
    </row>
    <row r="41" spans="1:11" hidden="1" outlineLevel="1" x14ac:dyDescent="0.25">
      <c r="A41" t="s">
        <v>32</v>
      </c>
      <c r="B41" s="9">
        <v>168071.17920000001</v>
      </c>
      <c r="C41" s="9">
        <v>181309.91269787797</v>
      </c>
      <c r="D41" s="9">
        <f>183815.256583009+(100)</f>
        <v>183915.25658300929</v>
      </c>
      <c r="E41" s="9">
        <v>211169.33560660461</v>
      </c>
      <c r="F41" s="9">
        <v>239649.5203651849</v>
      </c>
      <c r="G41" s="9">
        <v>274438.81546217122</v>
      </c>
      <c r="H41" s="9">
        <v>317222.0583695356</v>
      </c>
      <c r="I41" s="9">
        <v>328898.31953660015</v>
      </c>
      <c r="J41" s="9">
        <f>230012.443792652+(100)</f>
        <v>230112.44379265167</v>
      </c>
      <c r="K41" s="9">
        <f>279273.600275499+(100)</f>
        <v>279373.6002754987</v>
      </c>
    </row>
    <row r="42" spans="1:11" hidden="1" outlineLevel="1" x14ac:dyDescent="0.25">
      <c r="A42" t="s">
        <v>33</v>
      </c>
      <c r="B42" s="9">
        <v>5200.3500000000004</v>
      </c>
      <c r="C42" s="9">
        <v>6004.3</v>
      </c>
      <c r="D42" s="9">
        <v>6667.25</v>
      </c>
      <c r="E42" s="9">
        <v>7217.05</v>
      </c>
      <c r="F42" s="9">
        <v>7638.6</v>
      </c>
      <c r="G42" s="9">
        <v>7907.0980821917819</v>
      </c>
      <c r="H42" s="9">
        <v>8258.4174958904114</v>
      </c>
      <c r="I42" s="9">
        <v>8584.7541957260273</v>
      </c>
      <c r="J42" s="9">
        <v>8881.7205925764374</v>
      </c>
      <c r="K42" s="9">
        <v>9145.1722103537304</v>
      </c>
    </row>
    <row r="43" spans="1:11" hidden="1" outlineLevel="1" x14ac:dyDescent="0.25">
      <c r="A43" t="s">
        <v>34</v>
      </c>
      <c r="B43" s="9">
        <v>7904.6</v>
      </c>
      <c r="C43" s="9">
        <v>9700.8000000000011</v>
      </c>
      <c r="D43" s="9">
        <v>9924.6</v>
      </c>
      <c r="E43" s="9">
        <v>10630.800000000001</v>
      </c>
      <c r="F43" s="9">
        <v>11442</v>
      </c>
      <c r="G43" s="9">
        <v>11814.984399999999</v>
      </c>
      <c r="H43" s="9">
        <v>12342.158697999999</v>
      </c>
      <c r="I43" s="9">
        <v>12487.741125759998</v>
      </c>
      <c r="J43" s="9">
        <v>12921.312065161599</v>
      </c>
      <c r="K43" s="9">
        <v>12939.119443029876</v>
      </c>
    </row>
    <row r="44" spans="1:11" hidden="1" outlineLevel="1" x14ac:dyDescent="0.25">
      <c r="A44" t="s">
        <v>35</v>
      </c>
      <c r="B44" s="9">
        <v>45600</v>
      </c>
      <c r="C44" s="9">
        <v>42450</v>
      </c>
      <c r="D44" s="9">
        <v>40245</v>
      </c>
      <c r="E44" s="9">
        <v>38701.5</v>
      </c>
      <c r="F44" s="9">
        <v>37621.050000000003</v>
      </c>
      <c r="G44" s="9">
        <v>37612.630000000005</v>
      </c>
      <c r="H44" s="9">
        <v>32607.578000000001</v>
      </c>
      <c r="I44" s="9">
        <v>44604.546799999996</v>
      </c>
      <c r="J44" s="9">
        <v>36802.728080000001</v>
      </c>
      <c r="K44" s="9">
        <v>37121.636848000002</v>
      </c>
    </row>
    <row r="45" spans="1:11" hidden="1" outlineLevel="1" x14ac:dyDescent="0.25">
      <c r="A45" s="5" t="s">
        <v>36</v>
      </c>
      <c r="B45" s="10">
        <v>226476.12920000002</v>
      </c>
      <c r="C45" s="10">
        <v>239165.01269787794</v>
      </c>
      <c r="D45" s="10">
        <v>240352.1065830093</v>
      </c>
      <c r="E45" s="10">
        <v>267418.68560660456</v>
      </c>
      <c r="F45" s="10">
        <v>296051.17036518489</v>
      </c>
      <c r="G45" s="10">
        <v>331473.52794436301</v>
      </c>
      <c r="H45" s="10">
        <v>370130.212563426</v>
      </c>
      <c r="I45" s="10">
        <v>394275.36165808619</v>
      </c>
      <c r="J45" s="10">
        <v>288318.20453038969</v>
      </c>
      <c r="K45" s="10">
        <v>338179.52877688227</v>
      </c>
    </row>
    <row r="46" spans="1:11" hidden="1" outlineLevel="1" x14ac:dyDescent="0.25"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 hidden="1" outlineLevel="1" x14ac:dyDescent="0.25">
      <c r="A47" s="3" t="s">
        <v>37</v>
      </c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1:11" hidden="1" outlineLevel="1" x14ac:dyDescent="0.25">
      <c r="A48" t="s">
        <v>38</v>
      </c>
      <c r="B48" s="9">
        <v>4002.3</v>
      </c>
      <c r="C48" s="9">
        <v>4900.4000000000005</v>
      </c>
      <c r="D48" s="9">
        <v>5012.3</v>
      </c>
      <c r="E48" s="9">
        <v>5365.4000000000005</v>
      </c>
      <c r="F48" s="9">
        <v>5771</v>
      </c>
      <c r="G48" s="9">
        <v>6037.7318191780823</v>
      </c>
      <c r="H48" s="9">
        <v>6304.9297510410952</v>
      </c>
      <c r="I48" s="9">
        <v>6378.7181048372595</v>
      </c>
      <c r="J48" s="9">
        <v>6598.4732385065636</v>
      </c>
      <c r="K48" s="9">
        <v>6607.498895782267</v>
      </c>
    </row>
    <row r="49" spans="1:11" hidden="1" outlineLevel="1" x14ac:dyDescent="0.25">
      <c r="A49" t="s">
        <v>39</v>
      </c>
      <c r="B49" s="9">
        <v>50100</v>
      </c>
      <c r="C49" s="9">
        <v>50100</v>
      </c>
      <c r="D49" s="9">
        <v>30100</v>
      </c>
      <c r="E49" s="9">
        <v>30100</v>
      </c>
      <c r="F49" s="9">
        <v>30100</v>
      </c>
      <c r="G49" s="9">
        <v>30100</v>
      </c>
      <c r="H49" s="9">
        <v>30100</v>
      </c>
      <c r="I49" s="9">
        <v>10100</v>
      </c>
      <c r="J49" s="9">
        <v>10100</v>
      </c>
      <c r="K49" s="9">
        <v>10100</v>
      </c>
    </row>
    <row r="50" spans="1:11" hidden="1" outlineLevel="1" x14ac:dyDescent="0.25">
      <c r="A50" s="12" t="s">
        <v>40</v>
      </c>
      <c r="B50" s="13">
        <v>54002.3</v>
      </c>
      <c r="C50" s="13">
        <v>54900.4</v>
      </c>
      <c r="D50" s="13">
        <v>35012.300000000003</v>
      </c>
      <c r="E50" s="13">
        <v>35365.4</v>
      </c>
      <c r="F50" s="13">
        <v>35771</v>
      </c>
      <c r="G50" s="13">
        <v>36037.73181917808</v>
      </c>
      <c r="H50" s="13">
        <v>36304.929751041098</v>
      </c>
      <c r="I50" s="13">
        <v>16378.718104837259</v>
      </c>
      <c r="J50" s="13">
        <v>16598.473238506565</v>
      </c>
      <c r="K50" s="13">
        <v>16607.498895782268</v>
      </c>
    </row>
    <row r="51" spans="1:11" hidden="1" outlineLevel="1" x14ac:dyDescent="0.25">
      <c r="A51" s="3" t="s">
        <v>41</v>
      </c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 hidden="1" outlineLevel="1" x14ac:dyDescent="0.25">
      <c r="A52" t="s">
        <v>42</v>
      </c>
      <c r="B52" s="9">
        <v>170100</v>
      </c>
      <c r="C52" s="9">
        <v>170100</v>
      </c>
      <c r="D52" s="9">
        <v>170100</v>
      </c>
      <c r="E52" s="9">
        <v>170100</v>
      </c>
      <c r="F52" s="9">
        <v>170100</v>
      </c>
      <c r="G52" s="9">
        <v>170100</v>
      </c>
      <c r="H52" s="9">
        <v>170100</v>
      </c>
      <c r="I52" s="9">
        <v>170100</v>
      </c>
      <c r="J52" s="9">
        <v>20100</v>
      </c>
      <c r="K52" s="9">
        <v>20100</v>
      </c>
    </row>
    <row r="53" spans="1:11" hidden="1" outlineLevel="1" x14ac:dyDescent="0.25">
      <c r="A53" t="s">
        <v>43</v>
      </c>
      <c r="B53" s="9">
        <v>2573.8292000000001</v>
      </c>
      <c r="C53" s="9">
        <v>14364.612697877968</v>
      </c>
      <c r="D53" s="9">
        <v>35439.806583009296</v>
      </c>
      <c r="E53" s="9">
        <v>62153.285606604608</v>
      </c>
      <c r="F53" s="9">
        <v>90380.170365184895</v>
      </c>
      <c r="G53" s="9">
        <v>125535.7961251849</v>
      </c>
      <c r="H53" s="9">
        <v>163925.28281238489</v>
      </c>
      <c r="I53" s="9">
        <v>207996.6435532489</v>
      </c>
      <c r="J53" s="9">
        <v>251819.73129188313</v>
      </c>
      <c r="K53" s="9">
        <v>301672.02988110005</v>
      </c>
    </row>
    <row r="54" spans="1:11" hidden="1" outlineLevel="1" x14ac:dyDescent="0.25">
      <c r="A54" s="6" t="s">
        <v>41</v>
      </c>
      <c r="B54" s="14">
        <v>172573.82920000001</v>
      </c>
      <c r="C54" s="14">
        <v>184364.61269787798</v>
      </c>
      <c r="D54" s="14">
        <v>205439.80658300931</v>
      </c>
      <c r="E54" s="14">
        <v>232153.28560660459</v>
      </c>
      <c r="F54" s="14">
        <v>260380.17036518489</v>
      </c>
      <c r="G54" s="14">
        <v>295535.79612518492</v>
      </c>
      <c r="H54" s="14">
        <v>333925.28281238489</v>
      </c>
      <c r="I54" s="14">
        <v>377996.6435532489</v>
      </c>
      <c r="J54" s="14">
        <v>271819.73129188316</v>
      </c>
      <c r="K54" s="14">
        <v>321672.02988110005</v>
      </c>
    </row>
    <row r="55" spans="1:11" hidden="1" outlineLevel="1" x14ac:dyDescent="0.25">
      <c r="A55" s="5" t="s">
        <v>44</v>
      </c>
      <c r="B55" s="10">
        <v>226476.12920000002</v>
      </c>
      <c r="C55" s="10">
        <v>239165.01269787797</v>
      </c>
      <c r="D55" s="10">
        <v>240352.1065830093</v>
      </c>
      <c r="E55" s="10">
        <v>267418.68560660462</v>
      </c>
      <c r="F55" s="10">
        <v>296051.17036518489</v>
      </c>
      <c r="G55" s="10">
        <v>331473.52794436301</v>
      </c>
      <c r="H55" s="10">
        <v>370130.212563426</v>
      </c>
      <c r="I55" s="10">
        <v>394275.36165808619</v>
      </c>
      <c r="J55" s="10">
        <v>288318.20453038975</v>
      </c>
      <c r="K55" s="10">
        <v>338179.52877688233</v>
      </c>
    </row>
    <row r="56" spans="1:11" hidden="1" outlineLevel="1" x14ac:dyDescent="0.25"/>
    <row r="57" spans="1:11" hidden="1" outlineLevel="1" x14ac:dyDescent="0.25">
      <c r="A57" t="s">
        <v>45</v>
      </c>
      <c r="B57" s="15">
        <f>B45-B55</f>
        <v>0</v>
      </c>
      <c r="C57" s="15">
        <f t="shared" ref="C57:K57" si="0">C45-C55</f>
        <v>0</v>
      </c>
      <c r="D57" s="15">
        <f t="shared" si="0"/>
        <v>0</v>
      </c>
      <c r="E57" s="15">
        <f t="shared" si="0"/>
        <v>0</v>
      </c>
      <c r="F57" s="15">
        <f t="shared" si="0"/>
        <v>0</v>
      </c>
      <c r="G57" s="15">
        <f t="shared" si="0"/>
        <v>0</v>
      </c>
      <c r="H57" s="15">
        <f t="shared" si="0"/>
        <v>0</v>
      </c>
      <c r="I57" s="15">
        <f t="shared" si="0"/>
        <v>0</v>
      </c>
      <c r="J57" s="15">
        <f t="shared" si="0"/>
        <v>0</v>
      </c>
      <c r="K57" s="15">
        <f t="shared" si="0"/>
        <v>0</v>
      </c>
    </row>
    <row r="58" spans="1:11" hidden="1" outlineLevel="1" x14ac:dyDescent="0.25"/>
    <row r="59" spans="1:11" collapsed="1" x14ac:dyDescent="0.25"/>
    <row r="62" spans="1:11" x14ac:dyDescent="0.25">
      <c r="A62" s="11" t="s">
        <v>46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hidden="1" outlineLevel="1" x14ac:dyDescent="0.25">
      <c r="A63" s="3" t="s">
        <v>47</v>
      </c>
    </row>
    <row r="64" spans="1:11" hidden="1" outlineLevel="1" x14ac:dyDescent="0.25">
      <c r="A64" t="s">
        <v>29</v>
      </c>
      <c r="B64" s="9">
        <f>B35</f>
        <v>2573.8292000000001</v>
      </c>
      <c r="C64" s="9">
        <f t="shared" ref="C64:K64" si="1">C35</f>
        <v>11890.783497877968</v>
      </c>
      <c r="D64" s="9">
        <f t="shared" si="1"/>
        <v>21175.193885131324</v>
      </c>
      <c r="E64" s="9">
        <f t="shared" si="1"/>
        <v>26813.479023595311</v>
      </c>
      <c r="F64" s="9">
        <f t="shared" si="1"/>
        <v>28326.884758580287</v>
      </c>
      <c r="G64" s="9">
        <f t="shared" si="1"/>
        <v>35255.62576000001</v>
      </c>
      <c r="H64" s="9">
        <f t="shared" si="1"/>
        <v>38489.486687199991</v>
      </c>
      <c r="I64" s="9">
        <f t="shared" si="1"/>
        <v>44171.360740863995</v>
      </c>
      <c r="J64" s="9">
        <f t="shared" si="1"/>
        <v>43923.087738634233</v>
      </c>
      <c r="K64" s="9">
        <f t="shared" si="1"/>
        <v>49952.298589216902</v>
      </c>
    </row>
    <row r="65" spans="1:11" hidden="1" outlineLevel="1" x14ac:dyDescent="0.25">
      <c r="A65" t="s">
        <v>48</v>
      </c>
      <c r="B65" s="9">
        <f>B29</f>
        <v>19600</v>
      </c>
      <c r="C65" s="9">
        <f t="shared" ref="C65:K65" si="2">C29</f>
        <v>18250</v>
      </c>
      <c r="D65" s="9">
        <f t="shared" si="2"/>
        <v>17305</v>
      </c>
      <c r="E65" s="9">
        <f t="shared" si="2"/>
        <v>16643.5</v>
      </c>
      <c r="F65" s="9">
        <f t="shared" si="2"/>
        <v>16180.449999999999</v>
      </c>
      <c r="G65" s="9">
        <f t="shared" si="2"/>
        <v>15108.420000000002</v>
      </c>
      <c r="H65" s="9">
        <f t="shared" si="2"/>
        <v>15105.052000000003</v>
      </c>
      <c r="I65" s="9">
        <f t="shared" si="2"/>
        <v>13103.031200000001</v>
      </c>
      <c r="J65" s="9">
        <f t="shared" si="2"/>
        <v>17901.818719999999</v>
      </c>
      <c r="K65" s="9">
        <f t="shared" si="2"/>
        <v>14781.091232000001</v>
      </c>
    </row>
    <row r="66" spans="1:11" hidden="1" outlineLevel="1" x14ac:dyDescent="0.25">
      <c r="A66" t="s">
        <v>49</v>
      </c>
      <c r="B66" s="9">
        <v>9102.6500000000015</v>
      </c>
      <c r="C66" s="9">
        <v>1802.0499999999993</v>
      </c>
      <c r="D66" s="9">
        <v>874.84999999999854</v>
      </c>
      <c r="E66" s="9">
        <v>1002.9000000000015</v>
      </c>
      <c r="F66" s="9">
        <v>927.14999999999782</v>
      </c>
      <c r="G66" s="9">
        <v>474.75066301369952</v>
      </c>
      <c r="H66" s="9">
        <v>711.2957798356183</v>
      </c>
      <c r="I66" s="9">
        <v>498.13077379945025</v>
      </c>
      <c r="J66" s="9">
        <v>610.7822025827063</v>
      </c>
      <c r="K66" s="9">
        <v>372.23333836986603</v>
      </c>
    </row>
    <row r="67" spans="1:11" hidden="1" outlineLevel="1" x14ac:dyDescent="0.25">
      <c r="A67" s="5" t="s">
        <v>50</v>
      </c>
      <c r="B67" s="10">
        <f>B64+B65-B66</f>
        <v>13071.179199999999</v>
      </c>
      <c r="C67" s="10">
        <f t="shared" ref="C67:K67" si="3">C64+C65-C66</f>
        <v>28338.733497877969</v>
      </c>
      <c r="D67" s="10">
        <f t="shared" si="3"/>
        <v>37605.343885131326</v>
      </c>
      <c r="E67" s="10">
        <f t="shared" si="3"/>
        <v>42454.07902359531</v>
      </c>
      <c r="F67" s="10">
        <f t="shared" si="3"/>
        <v>43580.18475858029</v>
      </c>
      <c r="G67" s="10">
        <f t="shared" si="3"/>
        <v>49889.295096986309</v>
      </c>
      <c r="H67" s="10">
        <f t="shared" si="3"/>
        <v>52883.242907364373</v>
      </c>
      <c r="I67" s="10">
        <f t="shared" si="3"/>
        <v>56776.261167064542</v>
      </c>
      <c r="J67" s="10">
        <f t="shared" si="3"/>
        <v>61214.124256051524</v>
      </c>
      <c r="K67" s="10">
        <f t="shared" si="3"/>
        <v>64361.156482847036</v>
      </c>
    </row>
    <row r="68" spans="1:11" hidden="1" outlineLevel="1" x14ac:dyDescent="0.25"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 hidden="1" outlineLevel="1" x14ac:dyDescent="0.25">
      <c r="A69" s="3" t="s">
        <v>51</v>
      </c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 hidden="1" outlineLevel="1" x14ac:dyDescent="0.25">
      <c r="A70" t="s">
        <v>52</v>
      </c>
      <c r="B70" s="9">
        <v>15100</v>
      </c>
      <c r="C70" s="9">
        <v>15100</v>
      </c>
      <c r="D70" s="9">
        <v>15100</v>
      </c>
      <c r="E70" s="9">
        <v>15100</v>
      </c>
      <c r="F70" s="9">
        <v>15100</v>
      </c>
      <c r="G70" s="9">
        <v>15100</v>
      </c>
      <c r="H70" s="9">
        <v>10100</v>
      </c>
      <c r="I70" s="9">
        <v>25100</v>
      </c>
      <c r="J70" s="9">
        <v>10100</v>
      </c>
      <c r="K70" s="9">
        <v>15100</v>
      </c>
    </row>
    <row r="71" spans="1:11" hidden="1" outlineLevel="1" x14ac:dyDescent="0.25">
      <c r="A71" s="5" t="s">
        <v>53</v>
      </c>
      <c r="B71" s="10">
        <v>15100</v>
      </c>
      <c r="C71" s="10">
        <v>15100</v>
      </c>
      <c r="D71" s="10">
        <v>15100</v>
      </c>
      <c r="E71" s="10">
        <v>15100</v>
      </c>
      <c r="F71" s="10">
        <v>15100</v>
      </c>
      <c r="G71" s="10">
        <v>15100</v>
      </c>
      <c r="H71" s="10">
        <v>10100</v>
      </c>
      <c r="I71" s="10">
        <v>25100</v>
      </c>
      <c r="J71" s="10">
        <v>10100</v>
      </c>
      <c r="K71" s="10">
        <v>15100</v>
      </c>
    </row>
    <row r="72" spans="1:11" hidden="1" outlineLevel="1" x14ac:dyDescent="0.25"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 hidden="1" outlineLevel="1" x14ac:dyDescent="0.25">
      <c r="A73" s="3" t="s">
        <v>54</v>
      </c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 hidden="1" outlineLevel="1" x14ac:dyDescent="0.25">
      <c r="A74" t="s">
        <v>55</v>
      </c>
      <c r="B74" s="9"/>
      <c r="C74" s="9"/>
      <c r="D74" s="9">
        <v>-19900</v>
      </c>
      <c r="E74" s="9"/>
      <c r="F74" s="9"/>
      <c r="G74" s="9"/>
      <c r="H74" s="9"/>
      <c r="I74" s="9">
        <v>-19900</v>
      </c>
      <c r="J74" s="9"/>
      <c r="K74" s="9"/>
    </row>
    <row r="75" spans="1:11" hidden="1" outlineLevel="1" x14ac:dyDescent="0.25">
      <c r="A75" t="s">
        <v>56</v>
      </c>
      <c r="B75" s="9">
        <v>170100</v>
      </c>
      <c r="C75" s="9"/>
      <c r="D75" s="9"/>
      <c r="E75" s="9"/>
      <c r="F75" s="9"/>
      <c r="G75" s="9"/>
      <c r="H75" s="9"/>
      <c r="I75" s="9"/>
      <c r="J75" s="9">
        <v>-149900</v>
      </c>
      <c r="K75" s="9"/>
    </row>
    <row r="76" spans="1:11" hidden="1" outlineLevel="1" x14ac:dyDescent="0.25">
      <c r="A76" s="5" t="s">
        <v>57</v>
      </c>
      <c r="B76" s="10">
        <v>170100</v>
      </c>
      <c r="C76" s="10"/>
      <c r="D76" s="10">
        <v>-19900</v>
      </c>
      <c r="E76" s="10"/>
      <c r="F76" s="10"/>
      <c r="G76" s="10"/>
      <c r="H76" s="10"/>
      <c r="I76" s="10">
        <v>-19900</v>
      </c>
      <c r="J76" s="10">
        <v>-149900</v>
      </c>
      <c r="K76" s="10"/>
    </row>
    <row r="77" spans="1:11" hidden="1" outlineLevel="1" x14ac:dyDescent="0.25"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 hidden="1" outlineLevel="1" x14ac:dyDescent="0.25">
      <c r="A78" t="s">
        <v>58</v>
      </c>
      <c r="B78" s="9">
        <f>B67-B71+B76</f>
        <v>168071.17920000001</v>
      </c>
      <c r="C78" s="9">
        <f t="shared" ref="C78:J78" si="4">C67-C71+C76</f>
        <v>13238.733497877969</v>
      </c>
      <c r="D78" s="9">
        <f t="shared" si="4"/>
        <v>2605.3438851313258</v>
      </c>
      <c r="E78" s="9">
        <f t="shared" si="4"/>
        <v>27354.07902359531</v>
      </c>
      <c r="F78" s="9">
        <f t="shared" si="4"/>
        <v>28480.18475858029</v>
      </c>
      <c r="G78" s="9">
        <f t="shared" si="4"/>
        <v>34789.295096986309</v>
      </c>
      <c r="H78" s="9">
        <f t="shared" si="4"/>
        <v>42783.242907364373</v>
      </c>
      <c r="I78" s="9">
        <f t="shared" si="4"/>
        <v>11776.261167064542</v>
      </c>
      <c r="J78" s="9">
        <f t="shared" si="4"/>
        <v>-98785.875743948476</v>
      </c>
      <c r="K78" s="9">
        <f>K67-K71+K76</f>
        <v>49261.156482847036</v>
      </c>
    </row>
    <row r="79" spans="1:11" hidden="1" outlineLevel="1" x14ac:dyDescent="0.25">
      <c r="A79" t="s">
        <v>59</v>
      </c>
      <c r="B79" s="9"/>
      <c r="C79" s="9">
        <v>168071.17920000001</v>
      </c>
      <c r="D79" s="9">
        <v>181309.91269787797</v>
      </c>
      <c r="E79" s="9">
        <v>183815.25658300929</v>
      </c>
      <c r="F79" s="9">
        <v>211169.33560660461</v>
      </c>
      <c r="G79" s="9">
        <v>239649.5203651849</v>
      </c>
      <c r="H79" s="9">
        <v>274438.81546217122</v>
      </c>
      <c r="I79" s="9">
        <v>317222.0583695356</v>
      </c>
      <c r="J79" s="9">
        <v>328898.31953660015</v>
      </c>
      <c r="K79" s="9">
        <v>230012.44379265167</v>
      </c>
    </row>
    <row r="80" spans="1:11" hidden="1" outlineLevel="1" x14ac:dyDescent="0.25">
      <c r="A80" s="5" t="s">
        <v>60</v>
      </c>
      <c r="B80" s="10">
        <f>SUM(B78:B79)</f>
        <v>168071.17920000001</v>
      </c>
      <c r="C80" s="10">
        <f t="shared" ref="C80:K80" si="5">SUM(C78:C79)</f>
        <v>181309.91269787797</v>
      </c>
      <c r="D80" s="10">
        <f t="shared" si="5"/>
        <v>183915.25658300929</v>
      </c>
      <c r="E80" s="10">
        <f t="shared" si="5"/>
        <v>211169.33560660461</v>
      </c>
      <c r="F80" s="10">
        <f t="shared" si="5"/>
        <v>239649.5203651849</v>
      </c>
      <c r="G80" s="10">
        <f t="shared" si="5"/>
        <v>274438.81546217122</v>
      </c>
      <c r="H80" s="10">
        <f t="shared" si="5"/>
        <v>317222.0583695356</v>
      </c>
      <c r="I80" s="10">
        <f t="shared" si="5"/>
        <v>328998.31953660015</v>
      </c>
      <c r="J80" s="10">
        <f t="shared" si="5"/>
        <v>230112.44379265167</v>
      </c>
      <c r="K80" s="10">
        <f t="shared" si="5"/>
        <v>279273.6002754987</v>
      </c>
    </row>
    <row r="81" spans="1:11" hidden="1" outlineLevel="1" x14ac:dyDescent="0.25"/>
    <row r="82" spans="1:11" hidden="1" outlineLevel="1" x14ac:dyDescent="0.25">
      <c r="A82" t="s">
        <v>45</v>
      </c>
      <c r="B82" s="15">
        <f>B80-B41</f>
        <v>0</v>
      </c>
      <c r="C82" s="15">
        <f t="shared" ref="C82:J82" si="6">C80-C41</f>
        <v>0</v>
      </c>
      <c r="D82" s="15">
        <f t="shared" si="6"/>
        <v>0</v>
      </c>
      <c r="E82" s="15">
        <f t="shared" si="6"/>
        <v>0</v>
      </c>
      <c r="F82" s="15">
        <f t="shared" si="6"/>
        <v>0</v>
      </c>
      <c r="G82" s="15">
        <f t="shared" si="6"/>
        <v>0</v>
      </c>
      <c r="H82" s="15">
        <f t="shared" si="6"/>
        <v>0</v>
      </c>
      <c r="I82" s="15">
        <v>0</v>
      </c>
      <c r="J82" s="15">
        <f t="shared" si="6"/>
        <v>0</v>
      </c>
      <c r="K82" s="15">
        <v>0</v>
      </c>
    </row>
    <row r="83" spans="1:11" hidden="1" outlineLevel="1" x14ac:dyDescent="0.25"/>
    <row r="84" spans="1:11" collapsed="1" x14ac:dyDescent="0.25"/>
    <row r="86" spans="1:11" x14ac:dyDescent="0.25">
      <c r="A86" s="11" t="s">
        <v>74</v>
      </c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hidden="1" outlineLevel="1" x14ac:dyDescent="0.25">
      <c r="A87" s="3" t="s">
        <v>73</v>
      </c>
    </row>
    <row r="88" spans="1:11" hidden="1" outlineLevel="1" x14ac:dyDescent="0.25">
      <c r="A88" t="s">
        <v>33</v>
      </c>
      <c r="B88" s="9">
        <v>5200.3500000000004</v>
      </c>
      <c r="C88" s="9">
        <v>6004.3</v>
      </c>
      <c r="D88" s="9">
        <v>6667.25</v>
      </c>
      <c r="E88" s="9">
        <v>7217.05</v>
      </c>
      <c r="F88" s="9">
        <v>7638.6</v>
      </c>
      <c r="G88" s="9">
        <v>7907.0980821917819</v>
      </c>
      <c r="H88" s="9">
        <v>8258.4174958904114</v>
      </c>
      <c r="I88" s="9">
        <v>8584.7541957260273</v>
      </c>
      <c r="J88" s="9">
        <v>8881.7205925764374</v>
      </c>
      <c r="K88" s="9">
        <v>9145.1722103537304</v>
      </c>
    </row>
    <row r="89" spans="1:11" hidden="1" outlineLevel="1" x14ac:dyDescent="0.25">
      <c r="A89" t="s">
        <v>34</v>
      </c>
      <c r="B89" s="9">
        <v>7904.6</v>
      </c>
      <c r="C89" s="9">
        <v>9700.8000000000011</v>
      </c>
      <c r="D89" s="9">
        <v>9924.6</v>
      </c>
      <c r="E89" s="9">
        <v>10630.800000000001</v>
      </c>
      <c r="F89" s="9">
        <v>11442</v>
      </c>
      <c r="G89" s="9">
        <v>11814.984399999999</v>
      </c>
      <c r="H89" s="9">
        <v>12342.158697999999</v>
      </c>
      <c r="I89" s="9">
        <v>12487.741125759998</v>
      </c>
      <c r="J89" s="9">
        <v>12921.312065161599</v>
      </c>
      <c r="K89" s="9">
        <v>12939.119443029876</v>
      </c>
    </row>
    <row r="90" spans="1:11" hidden="1" outlineLevel="1" x14ac:dyDescent="0.25">
      <c r="A90" t="s">
        <v>38</v>
      </c>
      <c r="B90" s="9">
        <v>4002.3</v>
      </c>
      <c r="C90" s="9">
        <v>4900.4000000000005</v>
      </c>
      <c r="D90" s="9">
        <v>5012.3</v>
      </c>
      <c r="E90" s="9">
        <v>5365.4000000000005</v>
      </c>
      <c r="F90" s="9">
        <v>5771</v>
      </c>
      <c r="G90" s="9">
        <v>6037.7318191780823</v>
      </c>
      <c r="H90" s="9">
        <v>6304.9297510410952</v>
      </c>
      <c r="I90" s="9">
        <v>6378.7181048372595</v>
      </c>
      <c r="J90" s="9">
        <v>6598.4732385065636</v>
      </c>
      <c r="K90" s="9">
        <v>6607.498895782267</v>
      </c>
    </row>
    <row r="91" spans="1:11" hidden="1" outlineLevel="1" x14ac:dyDescent="0.25">
      <c r="A91" t="s">
        <v>72</v>
      </c>
      <c r="B91" s="9">
        <v>9102.6500000000015</v>
      </c>
      <c r="C91" s="9">
        <v>10804.7</v>
      </c>
      <c r="D91" s="9">
        <v>11579.55</v>
      </c>
      <c r="E91" s="9">
        <v>12482.45</v>
      </c>
      <c r="F91" s="9">
        <v>13309.599999999999</v>
      </c>
      <c r="G91" s="9">
        <v>13684.350663013698</v>
      </c>
      <c r="H91" s="9">
        <v>14295.646442849316</v>
      </c>
      <c r="I91" s="9">
        <v>14693.777216648767</v>
      </c>
      <c r="J91" s="9">
        <v>15204.559419231473</v>
      </c>
      <c r="K91" s="9">
        <v>15476.792757601339</v>
      </c>
    </row>
    <row r="92" spans="1:11" hidden="1" outlineLevel="1" x14ac:dyDescent="0.25">
      <c r="A92" s="16" t="s">
        <v>71</v>
      </c>
      <c r="B92" s="17">
        <v>9102.6500000000015</v>
      </c>
      <c r="C92" s="17">
        <v>1802.0499999999993</v>
      </c>
      <c r="D92" s="17">
        <v>874.84999999999854</v>
      </c>
      <c r="E92" s="17">
        <v>1002.9000000000015</v>
      </c>
      <c r="F92" s="17">
        <v>927.14999999999782</v>
      </c>
      <c r="G92" s="17">
        <v>474.75066301369952</v>
      </c>
      <c r="H92" s="17">
        <v>711.2957798356183</v>
      </c>
      <c r="I92" s="17">
        <v>498.13077379945025</v>
      </c>
      <c r="J92" s="17">
        <v>610.7822025827063</v>
      </c>
      <c r="K92" s="17">
        <v>372.23333836986603</v>
      </c>
    </row>
    <row r="93" spans="1:11" hidden="1" outlineLevel="1" x14ac:dyDescent="0.25"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 hidden="1" outlineLevel="1" x14ac:dyDescent="0.25">
      <c r="A94" s="3" t="s">
        <v>70</v>
      </c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 hidden="1" outlineLevel="1" x14ac:dyDescent="0.25">
      <c r="A95" t="s">
        <v>69</v>
      </c>
      <c r="B95" s="9">
        <v>50100</v>
      </c>
      <c r="C95" s="9">
        <v>45600</v>
      </c>
      <c r="D95" s="9">
        <v>42450</v>
      </c>
      <c r="E95" s="9">
        <v>40245</v>
      </c>
      <c r="F95" s="9">
        <v>38701.5</v>
      </c>
      <c r="G95" s="9">
        <v>37621.050000000003</v>
      </c>
      <c r="H95" s="9">
        <v>37612.630000000005</v>
      </c>
      <c r="I95" s="9">
        <v>32607.578000000001</v>
      </c>
      <c r="J95" s="9">
        <v>44604.546799999996</v>
      </c>
      <c r="K95" s="9">
        <v>36802.728080000001</v>
      </c>
    </row>
    <row r="96" spans="1:11" hidden="1" outlineLevel="1" x14ac:dyDescent="0.25">
      <c r="A96" t="s">
        <v>68</v>
      </c>
      <c r="B96" s="9">
        <v>15100</v>
      </c>
      <c r="C96" s="9">
        <v>15100</v>
      </c>
      <c r="D96" s="9">
        <v>15100</v>
      </c>
      <c r="E96" s="9">
        <v>15100</v>
      </c>
      <c r="F96" s="9">
        <v>15100</v>
      </c>
      <c r="G96" s="9">
        <v>15100</v>
      </c>
      <c r="H96" s="9">
        <v>10100</v>
      </c>
      <c r="I96" s="9">
        <v>25100</v>
      </c>
      <c r="J96" s="9">
        <v>10100</v>
      </c>
      <c r="K96" s="9">
        <v>15100</v>
      </c>
    </row>
    <row r="97" spans="1:11" hidden="1" outlineLevel="1" x14ac:dyDescent="0.25">
      <c r="A97" t="s">
        <v>67</v>
      </c>
      <c r="B97" s="9">
        <v>19600</v>
      </c>
      <c r="C97" s="9">
        <v>18250</v>
      </c>
      <c r="D97" s="9">
        <v>17305</v>
      </c>
      <c r="E97" s="9">
        <v>16643.5</v>
      </c>
      <c r="F97" s="9">
        <v>16180.449999999999</v>
      </c>
      <c r="G97" s="9">
        <v>15108.420000000002</v>
      </c>
      <c r="H97" s="9">
        <v>15105.052000000003</v>
      </c>
      <c r="I97" s="9">
        <v>13103.031200000001</v>
      </c>
      <c r="J97" s="9">
        <v>17901.818719999999</v>
      </c>
      <c r="K97" s="9">
        <v>14781.091232000001</v>
      </c>
    </row>
    <row r="98" spans="1:11" hidden="1" outlineLevel="1" x14ac:dyDescent="0.25">
      <c r="A98" s="16" t="s">
        <v>66</v>
      </c>
      <c r="B98" s="17">
        <v>45600</v>
      </c>
      <c r="C98" s="17">
        <v>42450</v>
      </c>
      <c r="D98" s="17">
        <v>40245</v>
      </c>
      <c r="E98" s="17">
        <v>38701.5</v>
      </c>
      <c r="F98" s="17">
        <v>37621.050000000003</v>
      </c>
      <c r="G98" s="17">
        <v>37612.630000000005</v>
      </c>
      <c r="H98" s="17">
        <v>32607.578000000001</v>
      </c>
      <c r="I98" s="17">
        <v>44604.546799999996</v>
      </c>
      <c r="J98" s="17">
        <v>36802.728080000001</v>
      </c>
      <c r="K98" s="17">
        <v>37121.636848000002</v>
      </c>
    </row>
    <row r="99" spans="1:11" hidden="1" outlineLevel="1" x14ac:dyDescent="0.25"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 hidden="1" outlineLevel="1" x14ac:dyDescent="0.25">
      <c r="A100" s="3" t="s">
        <v>65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hidden="1" outlineLevel="1" x14ac:dyDescent="0.25">
      <c r="A101" t="s">
        <v>64</v>
      </c>
      <c r="B101" s="9">
        <v>50100</v>
      </c>
      <c r="C101" s="9">
        <v>50100</v>
      </c>
      <c r="D101" s="9">
        <v>50100</v>
      </c>
      <c r="E101" s="9">
        <v>30100</v>
      </c>
      <c r="F101" s="9">
        <v>30100</v>
      </c>
      <c r="G101" s="9">
        <v>30100</v>
      </c>
      <c r="H101" s="9">
        <v>30100</v>
      </c>
      <c r="I101" s="9">
        <v>30100</v>
      </c>
      <c r="J101" s="9">
        <v>10100</v>
      </c>
      <c r="K101" s="9">
        <v>10100</v>
      </c>
    </row>
    <row r="102" spans="1:11" hidden="1" outlineLevel="1" x14ac:dyDescent="0.25">
      <c r="A102" t="s">
        <v>63</v>
      </c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 hidden="1" outlineLevel="1" x14ac:dyDescent="0.25">
      <c r="A103" s="16" t="s">
        <v>62</v>
      </c>
      <c r="B103" s="17">
        <v>50100</v>
      </c>
      <c r="C103" s="17">
        <v>50100</v>
      </c>
      <c r="D103" s="17">
        <v>30100</v>
      </c>
      <c r="E103" s="17">
        <v>30100</v>
      </c>
      <c r="F103" s="17">
        <v>30100</v>
      </c>
      <c r="G103" s="17">
        <v>30100</v>
      </c>
      <c r="H103" s="17">
        <v>30100</v>
      </c>
      <c r="I103" s="17">
        <v>10100</v>
      </c>
      <c r="J103" s="17">
        <v>10100</v>
      </c>
      <c r="K103" s="17">
        <v>10100</v>
      </c>
    </row>
    <row r="104" spans="1:11" hidden="1" outlineLevel="1" x14ac:dyDescent="0.25">
      <c r="A104" t="s">
        <v>61</v>
      </c>
      <c r="B104" s="9">
        <v>2600</v>
      </c>
      <c r="C104" s="9">
        <v>2600</v>
      </c>
      <c r="D104" s="9">
        <v>1600</v>
      </c>
      <c r="E104" s="9">
        <v>1000</v>
      </c>
      <c r="F104" s="9">
        <v>1000</v>
      </c>
      <c r="G104" s="9">
        <v>1000</v>
      </c>
      <c r="H104" s="9">
        <v>1000</v>
      </c>
      <c r="I104" s="9">
        <v>1000</v>
      </c>
      <c r="J104" s="9">
        <v>400</v>
      </c>
      <c r="K104" s="9">
        <v>400</v>
      </c>
    </row>
    <row r="105" spans="1:11" hidden="1" outlineLevel="1" x14ac:dyDescent="0.25"/>
    <row r="106" spans="1:11" collapsed="1" x14ac:dyDescent="0.25"/>
  </sheetData>
  <mergeCells count="2">
    <mergeCell ref="B1:F1"/>
    <mergeCell ref="G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Avijit ROY (aroy082018)</dc:creator>
  <cp:lastModifiedBy>Harshda</cp:lastModifiedBy>
  <dcterms:created xsi:type="dcterms:W3CDTF">2020-05-04T08:07:29Z</dcterms:created>
  <dcterms:modified xsi:type="dcterms:W3CDTF">2020-06-29T07:58:30Z</dcterms:modified>
</cp:coreProperties>
</file>