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inance Template\"/>
    </mc:Choice>
  </mc:AlternateContent>
  <xr:revisionPtr revIDLastSave="0" documentId="13_ncr:1_{A28E5D8D-E528-4526-B367-C875DA61258F}" xr6:coauthVersionLast="43" xr6:coauthVersionMax="43" xr10:uidLastSave="{00000000-0000-0000-0000-000000000000}"/>
  <bookViews>
    <workbookView xWindow="-120" yWindow="-120" windowWidth="20730" windowHeight="11160" xr2:uid="{18DDF310-7698-4C84-82E8-2BD72E1AA4ED}"/>
  </bookViews>
  <sheets>
    <sheet name="Wallstreetmojo.com" sheetId="4" r:id="rId1"/>
    <sheet name="Example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3" l="1"/>
  <c r="C6" i="3" s="1"/>
  <c r="I4" i="3"/>
  <c r="H4" i="3"/>
  <c r="H6" i="3" s="1"/>
  <c r="G4" i="3"/>
  <c r="G6" i="3" s="1"/>
  <c r="F4" i="3"/>
  <c r="F6" i="3" s="1"/>
  <c r="E4" i="3"/>
  <c r="E6" i="3" s="1"/>
  <c r="D4" i="3"/>
  <c r="D6" i="3" s="1"/>
  <c r="B4" i="3"/>
  <c r="B6" i="3" s="1"/>
  <c r="B9" i="3"/>
  <c r="I6" i="3"/>
</calcChain>
</file>

<file path=xl/sharedStrings.xml><?xml version="1.0" encoding="utf-8"?>
<sst xmlns="http://schemas.openxmlformats.org/spreadsheetml/2006/main" count="21" uniqueCount="21">
  <si>
    <t>Maturity Period</t>
  </si>
  <si>
    <t>6 Months</t>
  </si>
  <si>
    <t>1 Year</t>
  </si>
  <si>
    <t>1.5 Year</t>
  </si>
  <si>
    <t>2 Year</t>
  </si>
  <si>
    <t>2.5 Year</t>
  </si>
  <si>
    <t>3 Year</t>
  </si>
  <si>
    <t>3.5 Year</t>
  </si>
  <si>
    <t>4 Year</t>
  </si>
  <si>
    <t>Discount Factor</t>
  </si>
  <si>
    <t xml:space="preserve">Coupon Rate </t>
  </si>
  <si>
    <t>Cash Flow</t>
  </si>
  <si>
    <t>Present Value of Cash Flows</t>
  </si>
  <si>
    <t>Current Bond Price</t>
  </si>
  <si>
    <t>Bond Value</t>
  </si>
  <si>
    <t>Macaulay Duration</t>
  </si>
  <si>
    <t>A $1,000 value bond pays 8% coupon and matures in four years. Coupon rate is 8% p.a with semi-annual payment. We can expect the following cash flows to occur.6 months:$40,1 year:$40,1.5 years:$40,2 years:$40,2.5years:$40,3 years:$40,3.5 years:$40,4 years:$1,040</t>
  </si>
  <si>
    <t>Prepared by Dheeraj Vaidya, CFA, FRM</t>
  </si>
  <si>
    <t>dheeraj@wallstreetmojo.com</t>
  </si>
  <si>
    <t>visit - www.wallstreetmojo.com</t>
  </si>
  <si>
    <t>Macaulay Duration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</si>
</sst>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3" formatCode="0.0000"/>
    <numFmt numFmtId="177" formatCode="0.0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Font="1"/>
    <xf numFmtId="0" fontId="1" fillId="2" borderId="1" xfId="0" applyFont="1" applyFill="1" applyBorder="1"/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Font="1" applyFill="1" applyBorder="1"/>
    <xf numFmtId="177" fontId="0" fillId="0" borderId="1" xfId="0" applyNumberFormat="1" applyFont="1" applyBorder="1" applyAlignment="1">
      <alignment horizontal="center" vertical="center"/>
    </xf>
    <xf numFmtId="173" fontId="0" fillId="0" borderId="1" xfId="0" applyNumberFormat="1" applyFont="1" applyBorder="1" applyAlignment="1">
      <alignment horizontal="center" vertical="center"/>
    </xf>
    <xf numFmtId="173" fontId="0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ont="1" applyFill="1" applyBorder="1" applyAlignment="1">
      <alignment wrapText="1"/>
    </xf>
    <xf numFmtId="2" fontId="0" fillId="0" borderId="1" xfId="0" applyNumberFormat="1" applyFont="1" applyBorder="1" applyAlignment="1">
      <alignment horizontal="center" vertical="center"/>
    </xf>
    <xf numFmtId="0" fontId="0" fillId="0" borderId="3" xfId="0" applyFont="1" applyFill="1" applyBorder="1"/>
    <xf numFmtId="9" fontId="0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1" fillId="0" borderId="0" xfId="0" applyFont="1" applyBorder="1"/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5" fillId="3" borderId="0" xfId="1" applyFont="1" applyFill="1" applyAlignment="1">
      <alignment horizontal="left" indent="2"/>
    </xf>
    <xf numFmtId="0" fontId="6" fillId="3" borderId="0" xfId="0" applyFont="1" applyFill="1"/>
    <xf numFmtId="0" fontId="7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04FE-1B3C-4C3A-9994-CA30EE053FDC}">
  <dimension ref="A1:D6"/>
  <sheetViews>
    <sheetView tabSelected="1" zoomScale="115" zoomScaleNormal="115" workbookViewId="0">
      <selection activeCell="N45" sqref="N45"/>
    </sheetView>
  </sheetViews>
  <sheetFormatPr defaultRowHeight="15" x14ac:dyDescent="0.25"/>
  <cols>
    <col min="1" max="16384" width="9.140625" style="21"/>
  </cols>
  <sheetData>
    <row r="1" spans="1:4" ht="28.5" x14ac:dyDescent="0.45">
      <c r="A1" s="20" t="s">
        <v>20</v>
      </c>
    </row>
    <row r="3" spans="1:4" x14ac:dyDescent="0.25">
      <c r="A3" s="22" t="s">
        <v>17</v>
      </c>
    </row>
    <row r="4" spans="1:4" x14ac:dyDescent="0.25">
      <c r="A4" s="23" t="s">
        <v>18</v>
      </c>
    </row>
    <row r="5" spans="1:4" x14ac:dyDescent="0.25">
      <c r="A5" s="22"/>
    </row>
    <row r="6" spans="1:4" ht="18.75" x14ac:dyDescent="0.3">
      <c r="A6" s="24" t="s">
        <v>19</v>
      </c>
      <c r="B6" s="25"/>
      <c r="C6" s="25"/>
      <c r="D6" s="25"/>
    </row>
  </sheetData>
  <hyperlinks>
    <hyperlink ref="A4" r:id="rId1" xr:uid="{47565E49-7180-4CE5-9BE1-E3386E8E41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ECB5C-6CE4-4980-94D6-535DBC1DA82C}">
  <dimension ref="A1:J9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20.5703125" customWidth="1"/>
    <col min="2" max="2" width="9.85546875" style="4" customWidth="1"/>
    <col min="3" max="3" width="7.7109375" style="4" customWidth="1"/>
    <col min="4" max="4" width="8.5703125" style="4" customWidth="1"/>
    <col min="5" max="5" width="7.28515625" style="4" customWidth="1"/>
    <col min="6" max="6" width="8.42578125" style="4" customWidth="1"/>
    <col min="7" max="7" width="7.28515625" style="4" customWidth="1"/>
    <col min="8" max="8" width="8.85546875" style="4" customWidth="1"/>
    <col min="9" max="9" width="8.42578125" style="4" customWidth="1"/>
  </cols>
  <sheetData>
    <row r="1" spans="1:10" ht="48.75" customHeight="1" x14ac:dyDescent="0.25">
      <c r="A1" s="17" t="s">
        <v>16</v>
      </c>
      <c r="B1" s="17"/>
      <c r="C1" s="17"/>
      <c r="D1" s="17"/>
      <c r="E1" s="17"/>
      <c r="F1" s="17"/>
      <c r="G1" s="17"/>
      <c r="H1" s="17"/>
      <c r="I1" s="17"/>
    </row>
    <row r="2" spans="1:10" x14ac:dyDescent="0.25">
      <c r="A2" s="15" t="s">
        <v>10</v>
      </c>
      <c r="B2" s="16">
        <v>0.08</v>
      </c>
      <c r="C2" s="12"/>
      <c r="D2" s="19"/>
      <c r="E2" s="12"/>
      <c r="F2" s="12"/>
      <c r="G2" s="12"/>
      <c r="H2" s="12"/>
      <c r="I2" s="12"/>
    </row>
    <row r="3" spans="1:10" x14ac:dyDescent="0.25">
      <c r="A3" s="7" t="s">
        <v>0</v>
      </c>
      <c r="B3" s="3" t="s">
        <v>1</v>
      </c>
      <c r="C3" s="11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</row>
    <row r="4" spans="1:10" x14ac:dyDescent="0.25">
      <c r="A4" s="7" t="s">
        <v>9</v>
      </c>
      <c r="B4" s="9">
        <f>1 / (1 + B2/2)</f>
        <v>0.96153846153846145</v>
      </c>
      <c r="C4" s="10">
        <f>1/(1+B2/2)^2</f>
        <v>0.92455621301775137</v>
      </c>
      <c r="D4" s="9">
        <f>1/(1+B2/2)^3</f>
        <v>0.88899635867091487</v>
      </c>
      <c r="E4" s="9">
        <f>1 / (1 + B2/2)^4</f>
        <v>0.85480419102972571</v>
      </c>
      <c r="F4" s="8">
        <f>1 / (1 + B2/2)^5</f>
        <v>0.82192710675935154</v>
      </c>
      <c r="G4" s="9">
        <f>1 / (1 + B2/2)^6</f>
        <v>0.79031452573014571</v>
      </c>
      <c r="H4" s="8">
        <f>1/ (1 + B2/2)^7</f>
        <v>0.75991781320206331</v>
      </c>
      <c r="I4" s="8">
        <f>1/ ( 1+ B2/2)^8</f>
        <v>0.73069020500198378</v>
      </c>
      <c r="J4" s="1"/>
    </row>
    <row r="5" spans="1:10" x14ac:dyDescent="0.25">
      <c r="A5" s="5" t="s">
        <v>11</v>
      </c>
      <c r="B5" s="6">
        <v>40</v>
      </c>
      <c r="C5" s="11">
        <v>40</v>
      </c>
      <c r="D5" s="18">
        <v>40</v>
      </c>
      <c r="E5" s="18">
        <v>40</v>
      </c>
      <c r="F5" s="18">
        <v>40</v>
      </c>
      <c r="G5" s="18">
        <v>40</v>
      </c>
      <c r="H5" s="18">
        <v>40</v>
      </c>
      <c r="I5" s="18">
        <v>1040</v>
      </c>
    </row>
    <row r="6" spans="1:10" ht="30" x14ac:dyDescent="0.25">
      <c r="A6" s="13" t="s">
        <v>12</v>
      </c>
      <c r="B6" s="14">
        <f>1*B5*B4</f>
        <v>38.46153846153846</v>
      </c>
      <c r="C6" s="14">
        <f>2*C5*C4</f>
        <v>73.964497041420117</v>
      </c>
      <c r="D6" s="3">
        <f>3*D5*D4</f>
        <v>106.67956304050978</v>
      </c>
      <c r="E6" s="14">
        <f>4*E5*E4</f>
        <v>136.76867056475612</v>
      </c>
      <c r="F6" s="14">
        <f>5*F5*F4</f>
        <v>164.38542135187032</v>
      </c>
      <c r="G6" s="14">
        <f>6*G5*G4</f>
        <v>189.67548617523497</v>
      </c>
      <c r="H6" s="14">
        <f>7*H5*H4</f>
        <v>212.77698769657772</v>
      </c>
      <c r="I6" s="14">
        <f>8*I5*I4</f>
        <v>6079.3425056165052</v>
      </c>
    </row>
    <row r="7" spans="1:10" x14ac:dyDescent="0.25">
      <c r="A7" s="5" t="s">
        <v>13</v>
      </c>
      <c r="B7" s="6">
        <v>6079.34</v>
      </c>
    </row>
    <row r="8" spans="1:10" x14ac:dyDescent="0.25">
      <c r="A8" s="5" t="s">
        <v>14</v>
      </c>
      <c r="B8" s="6">
        <v>1000</v>
      </c>
    </row>
    <row r="9" spans="1:10" x14ac:dyDescent="0.25">
      <c r="A9" s="2" t="s">
        <v>15</v>
      </c>
      <c r="B9" s="6">
        <f>B7/B8</f>
        <v>6.0793400000000002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cba_16</dc:creator>
  <cp:lastModifiedBy>cba_16</cp:lastModifiedBy>
  <dcterms:created xsi:type="dcterms:W3CDTF">2019-06-05T05:53:50Z</dcterms:created>
  <dcterms:modified xsi:type="dcterms:W3CDTF">2019-06-05T12:25:46Z</dcterms:modified>
</cp:coreProperties>
</file>