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D85FB39C-5F5C-4D12-BA09-3D942AE523DF}" xr6:coauthVersionLast="43" xr6:coauthVersionMax="43" xr10:uidLastSave="{00000000-0000-0000-0000-000000000000}"/>
  <bookViews>
    <workbookView xWindow="-120" yWindow="-120" windowWidth="20730" windowHeight="11160" xr2:uid="{1566898E-5FE5-4201-863B-A4792CA582BE}"/>
  </bookViews>
  <sheets>
    <sheet name="Wallstreetmojo.com" sheetId="1" r:id="rId1"/>
    <sheet name="Example 1" sheetId="2" r:id="rId2"/>
    <sheet name="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1" i="3" l="1"/>
  <c r="B20" i="3"/>
  <c r="B5" i="3" l="1"/>
  <c r="K7" i="3" l="1"/>
  <c r="K8" i="3" s="1"/>
  <c r="K9" i="3" s="1"/>
  <c r="K10" i="3" s="1"/>
  <c r="K11" i="3" s="1"/>
  <c r="K12" i="3" s="1"/>
  <c r="K6" i="3"/>
  <c r="H7" i="3"/>
  <c r="H8" i="3" s="1"/>
  <c r="H9" i="3" s="1"/>
  <c r="H10" i="3" s="1"/>
  <c r="H11" i="3" s="1"/>
  <c r="H12" i="3" s="1"/>
  <c r="H6" i="3"/>
  <c r="E9" i="3"/>
  <c r="E10" i="3" s="1"/>
  <c r="E11" i="3" s="1"/>
  <c r="E12" i="3" s="1"/>
  <c r="E7" i="3"/>
  <c r="E6" i="3"/>
  <c r="E5" i="3" s="1"/>
  <c r="B7" i="3"/>
  <c r="B8" i="3"/>
  <c r="B9" i="3" s="1"/>
  <c r="B10" i="3" s="1"/>
  <c r="B11" i="3" s="1"/>
  <c r="B12" i="3" s="1"/>
  <c r="B6" i="3"/>
  <c r="B6" i="2"/>
  <c r="B7" i="2" s="1"/>
  <c r="B8" i="2" s="1"/>
  <c r="B9" i="2" s="1"/>
  <c r="B10" i="2" s="1"/>
  <c r="B11" i="2" s="1"/>
  <c r="B5" i="2"/>
  <c r="E13" i="3" l="1"/>
  <c r="H13" i="3"/>
  <c r="K13" i="3"/>
  <c r="B13" i="3"/>
  <c r="B12" i="2"/>
</calcChain>
</file>

<file path=xl/sharedStrings.xml><?xml version="1.0" encoding="utf-8"?>
<sst xmlns="http://schemas.openxmlformats.org/spreadsheetml/2006/main" count="74" uniqueCount="29">
  <si>
    <t xml:space="preserve">Google </t>
  </si>
  <si>
    <t xml:space="preserve">Price per share </t>
  </si>
  <si>
    <t xml:space="preserve">No. of shares </t>
  </si>
  <si>
    <t xml:space="preserve">Year 1 </t>
  </si>
  <si>
    <t>Year 2</t>
  </si>
  <si>
    <t>Year 3</t>
  </si>
  <si>
    <t>Year 4</t>
  </si>
  <si>
    <t>Year 5</t>
  </si>
  <si>
    <t>Amount post 5 years</t>
  </si>
  <si>
    <t>Return</t>
  </si>
  <si>
    <t>Facebook</t>
  </si>
  <si>
    <t xml:space="preserve">Investments </t>
  </si>
  <si>
    <t>Apple</t>
  </si>
  <si>
    <t>Accenture</t>
  </si>
  <si>
    <t xml:space="preserve">Price Per Share </t>
  </si>
  <si>
    <t xml:space="preserve">No. of Shares </t>
  </si>
  <si>
    <t xml:space="preserve">Total Investments </t>
  </si>
  <si>
    <t>Amount post 5 Years</t>
  </si>
  <si>
    <t>Google</t>
  </si>
  <si>
    <t>Total Amount Post 5 Years</t>
  </si>
  <si>
    <t>IT Firms</t>
  </si>
  <si>
    <t>Total Investment</t>
  </si>
  <si>
    <t>-</t>
  </si>
  <si>
    <t>Scenario 1</t>
  </si>
  <si>
    <t>Scenario 2</t>
  </si>
  <si>
    <t>Prepared by Dheeraj Vaidya, CFA, FRM</t>
  </si>
  <si>
    <t>dheeraj@wallstreetmojo.com</t>
  </si>
  <si>
    <t>visit - www.wallstreetmojo.com</t>
  </si>
  <si>
    <t>Diversifiable Risk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</si>
</sst>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0" borderId="1" xfId="0" applyBorder="1"/>
    <xf numFmtId="0" fontId="0" fillId="0" borderId="0" xfId="0"/>
    <xf numFmtId="0" fontId="0" fillId="0" borderId="1" xfId="0" applyBorder="1"/>
    <xf numFmtId="2" fontId="0" fillId="0" borderId="1" xfId="2" applyNumberFormat="1" applyFont="1" applyBorder="1" applyAlignment="1">
      <alignment horizontal="center" vertical="center"/>
    </xf>
    <xf numFmtId="0" fontId="3" fillId="3" borderId="1" xfId="0" applyFont="1" applyFill="1" applyBorder="1"/>
    <xf numFmtId="0" fontId="0" fillId="0" borderId="2" xfId="0" applyFont="1" applyFill="1" applyBorder="1"/>
    <xf numFmtId="2" fontId="1" fillId="0" borderId="2" xfId="2" applyNumberFormat="1" applyFont="1" applyFill="1" applyBorder="1" applyAlignment="1">
      <alignment horizontal="center" vertical="center"/>
    </xf>
    <xf numFmtId="9" fontId="3" fillId="3" borderId="1" xfId="1" applyFont="1" applyFill="1" applyBorder="1"/>
    <xf numFmtId="9" fontId="3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2" fontId="0" fillId="0" borderId="2" xfId="2" applyNumberFormat="1" applyFont="1" applyBorder="1" applyAlignment="1">
      <alignment horizontal="center" vertical="center"/>
    </xf>
    <xf numFmtId="9" fontId="3" fillId="0" borderId="4" xfId="1" applyFont="1" applyFill="1" applyBorder="1" applyAlignment="1">
      <alignment horizontal="center" vertical="center"/>
    </xf>
    <xf numFmtId="0" fontId="3" fillId="0" borderId="1" xfId="0" applyFont="1" applyFill="1" applyBorder="1"/>
    <xf numFmtId="2" fontId="3" fillId="0" borderId="1" xfId="2" applyNumberFormat="1" applyFont="1" applyFill="1" applyBorder="1" applyAlignment="1">
      <alignment horizontal="center" vertical="center"/>
    </xf>
    <xf numFmtId="0" fontId="0" fillId="0" borderId="2" xfId="0" applyBorder="1"/>
    <xf numFmtId="0" fontId="3" fillId="0" borderId="1" xfId="1" applyNumberFormat="1" applyFont="1" applyFill="1" applyBorder="1" applyAlignment="1">
      <alignment horizontal="left" vertical="top"/>
    </xf>
    <xf numFmtId="9" fontId="3" fillId="0" borderId="1" xfId="1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1" xfId="1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top"/>
    </xf>
    <xf numFmtId="9" fontId="3" fillId="0" borderId="4" xfId="1" applyFont="1" applyFill="1" applyBorder="1" applyAlignment="1">
      <alignment horizontal="left" vertical="top"/>
    </xf>
    <xf numFmtId="0" fontId="3" fillId="0" borderId="2" xfId="0" applyFont="1" applyFill="1" applyBorder="1"/>
    <xf numFmtId="2" fontId="3" fillId="0" borderId="2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9" fontId="1" fillId="0" borderId="0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 applyBorder="1"/>
    <xf numFmtId="9" fontId="1" fillId="0" borderId="0" xfId="1" applyFont="1" applyFill="1" applyBorder="1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/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wrapText="1"/>
    </xf>
    <xf numFmtId="9" fontId="0" fillId="0" borderId="1" xfId="0" applyNumberFormat="1" applyBorder="1" applyAlignment="1">
      <alignment horizontal="center" vertical="center"/>
    </xf>
    <xf numFmtId="0" fontId="3" fillId="0" borderId="0" xfId="0" applyFont="1"/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3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4">
    <cellStyle name="Comma 2" xfId="2" xr:uid="{2619D290-E97B-4551-AE42-7BBA19E4785D}"/>
    <cellStyle name="Hyperlink 3" xfId="3" xr:uid="{23966317-0DF5-4204-8567-08462DD962D7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065B2-2564-4BB3-8B33-EAFD12AD5CB4}">
  <dimension ref="A1:D6"/>
  <sheetViews>
    <sheetView tabSelected="1" workbookViewId="0">
      <selection activeCell="G19" sqref="G19"/>
    </sheetView>
  </sheetViews>
  <sheetFormatPr defaultRowHeight="15" x14ac:dyDescent="0.25"/>
  <cols>
    <col min="1" max="16384" width="9.140625" style="46"/>
  </cols>
  <sheetData>
    <row r="1" spans="1:4" ht="28.5" x14ac:dyDescent="0.45">
      <c r="A1" s="45" t="s">
        <v>28</v>
      </c>
    </row>
    <row r="3" spans="1:4" x14ac:dyDescent="0.25">
      <c r="A3" s="47" t="s">
        <v>25</v>
      </c>
    </row>
    <row r="4" spans="1:4" x14ac:dyDescent="0.25">
      <c r="A4" s="48" t="s">
        <v>26</v>
      </c>
    </row>
    <row r="5" spans="1:4" x14ac:dyDescent="0.25">
      <c r="A5" s="47"/>
    </row>
    <row r="6" spans="1:4" ht="18.75" x14ac:dyDescent="0.3">
      <c r="A6" s="49" t="s">
        <v>27</v>
      </c>
      <c r="B6" s="50"/>
      <c r="C6" s="50"/>
      <c r="D6" s="50"/>
    </row>
  </sheetData>
  <hyperlinks>
    <hyperlink ref="A4" r:id="rId1" xr:uid="{19512E89-0730-4547-AE1B-A3BAA25B98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0ED56-31DB-44E5-8EE3-79665C734BB8}">
  <dimension ref="A1:B12"/>
  <sheetViews>
    <sheetView showGridLines="0" zoomScale="115" zoomScaleNormal="115" workbookViewId="0">
      <selection activeCell="B12" sqref="B12"/>
    </sheetView>
  </sheetViews>
  <sheetFormatPr defaultRowHeight="15" x14ac:dyDescent="0.25"/>
  <cols>
    <col min="1" max="1" width="19.140625" customWidth="1"/>
    <col min="2" max="2" width="17.28515625" customWidth="1"/>
    <col min="3" max="3" width="18.42578125" customWidth="1"/>
  </cols>
  <sheetData>
    <row r="1" spans="1:2" s="3" customFormat="1" x14ac:dyDescent="0.25">
      <c r="A1" s="44" t="s">
        <v>23</v>
      </c>
    </row>
    <row r="2" spans="1:2" x14ac:dyDescent="0.25">
      <c r="A2" s="27" t="s">
        <v>0</v>
      </c>
      <c r="B2" s="27"/>
    </row>
    <row r="3" spans="1:2" x14ac:dyDescent="0.25">
      <c r="A3" s="4" t="s">
        <v>14</v>
      </c>
      <c r="B3" s="5">
        <v>1200</v>
      </c>
    </row>
    <row r="4" spans="1:2" x14ac:dyDescent="0.25">
      <c r="A4" s="4" t="s">
        <v>15</v>
      </c>
      <c r="B4" s="5">
        <v>100</v>
      </c>
    </row>
    <row r="5" spans="1:2" x14ac:dyDescent="0.25">
      <c r="A5" s="4" t="s">
        <v>16</v>
      </c>
      <c r="B5" s="5">
        <f>B3*B4</f>
        <v>120000</v>
      </c>
    </row>
    <row r="6" spans="1:2" x14ac:dyDescent="0.25">
      <c r="A6" s="4" t="s">
        <v>3</v>
      </c>
      <c r="B6" s="5">
        <f>B3*1.15</f>
        <v>1380</v>
      </c>
    </row>
    <row r="7" spans="1:2" x14ac:dyDescent="0.25">
      <c r="A7" s="4" t="s">
        <v>4</v>
      </c>
      <c r="B7" s="5">
        <f>B6*1.15</f>
        <v>1586.9999999999998</v>
      </c>
    </row>
    <row r="8" spans="1:2" x14ac:dyDescent="0.25">
      <c r="A8" s="4" t="s">
        <v>5</v>
      </c>
      <c r="B8" s="5">
        <f>B7*1.15</f>
        <v>1825.0499999999995</v>
      </c>
    </row>
    <row r="9" spans="1:2" x14ac:dyDescent="0.25">
      <c r="A9" s="4" t="s">
        <v>6</v>
      </c>
      <c r="B9" s="5">
        <f>B8*0.6</f>
        <v>1095.0299999999997</v>
      </c>
    </row>
    <row r="10" spans="1:2" x14ac:dyDescent="0.25">
      <c r="A10" s="4" t="s">
        <v>7</v>
      </c>
      <c r="B10" s="5">
        <f>B9*1.25</f>
        <v>1368.7874999999997</v>
      </c>
    </row>
    <row r="11" spans="1:2" x14ac:dyDescent="0.25">
      <c r="A11" s="7" t="s">
        <v>8</v>
      </c>
      <c r="B11" s="8">
        <f>B10*B4</f>
        <v>136878.74999999997</v>
      </c>
    </row>
    <row r="12" spans="1:2" x14ac:dyDescent="0.25">
      <c r="A12" s="9" t="s">
        <v>9</v>
      </c>
      <c r="B12" s="10">
        <f>(B11-B5)/B5</f>
        <v>0.14065624999999976</v>
      </c>
    </row>
  </sheetData>
  <mergeCells count="1">
    <mergeCell ref="A2:B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CE9F-8C5D-43BC-B791-5B0C00764A75}">
  <dimension ref="A1:K24"/>
  <sheetViews>
    <sheetView showGridLines="0" zoomScale="115" zoomScaleNormal="115" workbookViewId="0">
      <selection activeCell="B21" sqref="B21"/>
    </sheetView>
  </sheetViews>
  <sheetFormatPr defaultRowHeight="15" x14ac:dyDescent="0.25"/>
  <cols>
    <col min="1" max="1" width="19.7109375" customWidth="1"/>
    <col min="2" max="2" width="12.85546875" customWidth="1"/>
    <col min="3" max="3" width="12.7109375" customWidth="1"/>
    <col min="4" max="4" width="12.140625" customWidth="1"/>
    <col min="5" max="5" width="13.140625" customWidth="1"/>
    <col min="6" max="6" width="9.28515625" customWidth="1"/>
    <col min="7" max="7" width="18.5703125" customWidth="1"/>
    <col min="8" max="8" width="13.28515625" customWidth="1"/>
    <col min="9" max="9" width="2.5703125" customWidth="1"/>
    <col min="10" max="10" width="18.7109375" customWidth="1"/>
    <col min="11" max="11" width="12.85546875" customWidth="1"/>
  </cols>
  <sheetData>
    <row r="1" spans="1:11" s="3" customFormat="1" x14ac:dyDescent="0.25">
      <c r="A1" s="44" t="s">
        <v>24</v>
      </c>
    </row>
    <row r="2" spans="1:11" x14ac:dyDescent="0.25">
      <c r="A2" s="28" t="s">
        <v>0</v>
      </c>
      <c r="B2" s="28"/>
      <c r="D2" s="29" t="s">
        <v>10</v>
      </c>
      <c r="E2" s="29"/>
      <c r="G2" s="28" t="s">
        <v>12</v>
      </c>
      <c r="H2" s="28"/>
      <c r="J2" s="28" t="s">
        <v>13</v>
      </c>
      <c r="K2" s="28"/>
    </row>
    <row r="3" spans="1:11" x14ac:dyDescent="0.25">
      <c r="A3" s="12" t="s">
        <v>1</v>
      </c>
      <c r="B3" s="5">
        <v>1200</v>
      </c>
      <c r="D3" s="1" t="s">
        <v>1</v>
      </c>
      <c r="E3" s="5">
        <v>200</v>
      </c>
      <c r="G3" s="2" t="s">
        <v>1</v>
      </c>
      <c r="H3" s="5">
        <v>200</v>
      </c>
      <c r="J3" s="4" t="s">
        <v>1</v>
      </c>
      <c r="K3" s="5">
        <v>200</v>
      </c>
    </row>
    <row r="4" spans="1:11" x14ac:dyDescent="0.25">
      <c r="A4" s="11" t="s">
        <v>2</v>
      </c>
      <c r="B4" s="5">
        <v>50</v>
      </c>
      <c r="D4" s="1" t="s">
        <v>2</v>
      </c>
      <c r="E4" s="5">
        <v>100</v>
      </c>
      <c r="G4" s="2" t="s">
        <v>2</v>
      </c>
      <c r="H4" s="5">
        <v>100</v>
      </c>
      <c r="J4" s="4" t="s">
        <v>2</v>
      </c>
      <c r="K4" s="5">
        <v>100</v>
      </c>
    </row>
    <row r="5" spans="1:11" s="3" customFormat="1" x14ac:dyDescent="0.25">
      <c r="A5" s="12" t="s">
        <v>16</v>
      </c>
      <c r="B5" s="5">
        <f>B3*B4</f>
        <v>60000</v>
      </c>
      <c r="D5" s="12" t="s">
        <v>16</v>
      </c>
      <c r="E5" s="5">
        <f>E6+H6+K6</f>
        <v>60000</v>
      </c>
      <c r="G5" s="4"/>
      <c r="H5" s="5"/>
      <c r="J5" s="4"/>
      <c r="K5" s="5"/>
    </row>
    <row r="6" spans="1:11" x14ac:dyDescent="0.25">
      <c r="A6" s="12" t="s">
        <v>16</v>
      </c>
      <c r="B6" s="5">
        <f>B3*B4</f>
        <v>60000</v>
      </c>
      <c r="D6" s="1" t="s">
        <v>11</v>
      </c>
      <c r="E6" s="5">
        <f>E3*E4</f>
        <v>20000</v>
      </c>
      <c r="G6" s="2" t="s">
        <v>11</v>
      </c>
      <c r="H6" s="5">
        <f>H3*H4</f>
        <v>20000</v>
      </c>
      <c r="J6" s="4" t="s">
        <v>11</v>
      </c>
      <c r="K6" s="5">
        <f>K3*K4</f>
        <v>20000</v>
      </c>
    </row>
    <row r="7" spans="1:11" x14ac:dyDescent="0.25">
      <c r="A7" s="12" t="s">
        <v>3</v>
      </c>
      <c r="B7" s="5">
        <f>B3*1.15</f>
        <v>1380</v>
      </c>
      <c r="D7" s="1" t="s">
        <v>3</v>
      </c>
      <c r="E7" s="5">
        <f>E3*1.1</f>
        <v>220.00000000000003</v>
      </c>
      <c r="G7" s="2" t="s">
        <v>3</v>
      </c>
      <c r="H7" s="5">
        <f>H3*1.06</f>
        <v>212</v>
      </c>
      <c r="J7" s="4" t="s">
        <v>3</v>
      </c>
      <c r="K7" s="5">
        <f>K3*1.05</f>
        <v>210</v>
      </c>
    </row>
    <row r="8" spans="1:11" x14ac:dyDescent="0.25">
      <c r="A8" s="12" t="s">
        <v>4</v>
      </c>
      <c r="B8" s="5">
        <f>B7*1.15</f>
        <v>1586.9999999999998</v>
      </c>
      <c r="D8" s="1" t="s">
        <v>4</v>
      </c>
      <c r="E8" s="5">
        <v>242.00000000000006</v>
      </c>
      <c r="G8" s="2" t="s">
        <v>4</v>
      </c>
      <c r="H8" s="5">
        <f>H7*1.06</f>
        <v>224.72</v>
      </c>
      <c r="J8" s="4" t="s">
        <v>4</v>
      </c>
      <c r="K8" s="5">
        <f>K7*1.05</f>
        <v>220.5</v>
      </c>
    </row>
    <row r="9" spans="1:11" x14ac:dyDescent="0.25">
      <c r="A9" s="12" t="s">
        <v>5</v>
      </c>
      <c r="B9" s="5">
        <f>B8*1.15</f>
        <v>1825.0499999999995</v>
      </c>
      <c r="D9" s="1" t="s">
        <v>5</v>
      </c>
      <c r="E9" s="5">
        <f>E8*1.1</f>
        <v>266.2000000000001</v>
      </c>
      <c r="G9" s="2" t="s">
        <v>5</v>
      </c>
      <c r="H9" s="5">
        <f>H8*1.06</f>
        <v>238.20320000000001</v>
      </c>
      <c r="J9" s="4" t="s">
        <v>5</v>
      </c>
      <c r="K9" s="5">
        <f>K8*1.05</f>
        <v>231.52500000000001</v>
      </c>
    </row>
    <row r="10" spans="1:11" x14ac:dyDescent="0.25">
      <c r="A10" s="13" t="s">
        <v>6</v>
      </c>
      <c r="B10" s="14">
        <f>B9*0.6</f>
        <v>1095.0299999999997</v>
      </c>
      <c r="D10" s="1" t="s">
        <v>6</v>
      </c>
      <c r="E10" s="5">
        <f>E9*1.1</f>
        <v>292.82000000000016</v>
      </c>
      <c r="G10" s="2" t="s">
        <v>6</v>
      </c>
      <c r="H10" s="5">
        <f>H9*1.06</f>
        <v>252.49539200000001</v>
      </c>
      <c r="J10" s="4" t="s">
        <v>6</v>
      </c>
      <c r="K10" s="5">
        <f>K9*1.05</f>
        <v>243.10125000000002</v>
      </c>
    </row>
    <row r="11" spans="1:11" x14ac:dyDescent="0.25">
      <c r="A11" s="12" t="s">
        <v>7</v>
      </c>
      <c r="B11" s="5">
        <f>B10*1.25</f>
        <v>1368.7874999999997</v>
      </c>
      <c r="D11" s="1" t="s">
        <v>7</v>
      </c>
      <c r="E11" s="5">
        <f>E10*1.1</f>
        <v>322.1020000000002</v>
      </c>
      <c r="G11" s="18" t="s">
        <v>7</v>
      </c>
      <c r="H11" s="14">
        <f>H10*1.06</f>
        <v>267.64511552000005</v>
      </c>
      <c r="J11" s="18" t="s">
        <v>7</v>
      </c>
      <c r="K11" s="14">
        <f>K10*1.05</f>
        <v>255.25631250000004</v>
      </c>
    </row>
    <row r="12" spans="1:11" x14ac:dyDescent="0.25">
      <c r="A12" s="23" t="s">
        <v>8</v>
      </c>
      <c r="B12" s="17">
        <f>B11*B4</f>
        <v>68439.374999999985</v>
      </c>
      <c r="D12" s="25" t="s">
        <v>8</v>
      </c>
      <c r="E12" s="26">
        <f>E11*E4</f>
        <v>32210.200000000019</v>
      </c>
      <c r="G12" s="16" t="s">
        <v>8</v>
      </c>
      <c r="H12" s="17">
        <f>H11*H4</f>
        <v>26764.511552000004</v>
      </c>
      <c r="J12" s="16" t="s">
        <v>17</v>
      </c>
      <c r="K12" s="21">
        <f>K11*K4</f>
        <v>25525.631250000002</v>
      </c>
    </row>
    <row r="13" spans="1:11" x14ac:dyDescent="0.25">
      <c r="A13" s="24" t="s">
        <v>9</v>
      </c>
      <c r="B13" s="15">
        <f>(B12-B6)/B6</f>
        <v>0.14065624999999976</v>
      </c>
      <c r="D13" s="19" t="s">
        <v>9</v>
      </c>
      <c r="E13" s="20">
        <f>(E12-E6)/E6</f>
        <v>0.610510000000001</v>
      </c>
      <c r="G13" s="19" t="s">
        <v>9</v>
      </c>
      <c r="H13" s="20">
        <f>(H12-H6)/H6</f>
        <v>0.33822557760000016</v>
      </c>
      <c r="J13" s="22" t="s">
        <v>9</v>
      </c>
      <c r="K13" s="10">
        <f>(K12-K6)/K6</f>
        <v>0.27628156250000013</v>
      </c>
    </row>
    <row r="16" spans="1:11" x14ac:dyDescent="0.25">
      <c r="A16" s="40" t="s">
        <v>20</v>
      </c>
      <c r="B16" s="33" t="s">
        <v>18</v>
      </c>
      <c r="C16" s="33" t="s">
        <v>10</v>
      </c>
      <c r="D16" s="33" t="s">
        <v>12</v>
      </c>
      <c r="E16" s="33" t="s">
        <v>13</v>
      </c>
    </row>
    <row r="17" spans="1:5" x14ac:dyDescent="0.25">
      <c r="A17" s="41" t="s">
        <v>8</v>
      </c>
      <c r="B17" s="32">
        <v>68439.38</v>
      </c>
      <c r="C17" s="32">
        <v>32210.2</v>
      </c>
      <c r="D17" s="32">
        <v>26764.51</v>
      </c>
      <c r="E17" s="32">
        <v>25525.63</v>
      </c>
    </row>
    <row r="18" spans="1:5" s="3" customFormat="1" x14ac:dyDescent="0.25">
      <c r="A18" s="41" t="s">
        <v>21</v>
      </c>
      <c r="B18" s="32">
        <v>60000</v>
      </c>
      <c r="C18" s="32">
        <v>60000</v>
      </c>
      <c r="D18" s="32" t="s">
        <v>22</v>
      </c>
      <c r="E18" s="32" t="s">
        <v>22</v>
      </c>
    </row>
    <row r="19" spans="1:5" s="3" customFormat="1" x14ac:dyDescent="0.25">
      <c r="A19" s="38"/>
      <c r="B19" s="37"/>
      <c r="C19" s="37"/>
      <c r="D19" s="37"/>
      <c r="E19" s="37"/>
    </row>
    <row r="20" spans="1:5" ht="30" x14ac:dyDescent="0.25">
      <c r="A20" s="42" t="s">
        <v>19</v>
      </c>
      <c r="B20" s="39">
        <f>B17+C17+D17+E17</f>
        <v>152939.72</v>
      </c>
      <c r="C20" s="36"/>
      <c r="D20" s="36"/>
      <c r="E20" s="36"/>
    </row>
    <row r="21" spans="1:5" x14ac:dyDescent="0.25">
      <c r="A21" s="6" t="s">
        <v>9</v>
      </c>
      <c r="B21" s="43">
        <f>(B20-C18-B18)/(B18+C18)</f>
        <v>0.2744976666666667</v>
      </c>
    </row>
    <row r="23" spans="1:5" x14ac:dyDescent="0.25">
      <c r="D23" s="34"/>
      <c r="E23" s="30"/>
    </row>
    <row r="24" spans="1:5" x14ac:dyDescent="0.25">
      <c r="D24" s="35"/>
      <c r="E24" s="31"/>
    </row>
  </sheetData>
  <mergeCells count="4">
    <mergeCell ref="J2:K2"/>
    <mergeCell ref="A2:B2"/>
    <mergeCell ref="D2:E2"/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2019-08-09T04:01:48Z</dcterms:created>
  <dcterms:modified xsi:type="dcterms:W3CDTF">2019-08-09T08:48:51Z</dcterms:modified>
</cp:coreProperties>
</file>