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allstreetmojo Excel Templates\"/>
    </mc:Choice>
  </mc:AlternateContent>
  <xr:revisionPtr revIDLastSave="0" documentId="8_{FD9EC402-FC67-4D8C-A4F0-4185ADB0F125}" xr6:coauthVersionLast="45" xr6:coauthVersionMax="45" xr10:uidLastSave="{00000000-0000-0000-0000-000000000000}"/>
  <bookViews>
    <workbookView xWindow="-120" yWindow="-120" windowWidth="20730" windowHeight="11160" xr2:uid="{1692D5EA-B068-4385-99A7-A89545DB4F27}"/>
  </bookViews>
  <sheets>
    <sheet name="Wallstreetmojo.com" sheetId="3" r:id="rId1"/>
    <sheet name="Example I" sheetId="1" r:id="rId2"/>
    <sheet name="Example II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" i="2" l="1"/>
  <c r="D6" i="2"/>
  <c r="D10" i="2"/>
  <c r="D11" i="2"/>
  <c r="D12" i="2" s="1"/>
  <c r="D14" i="2" s="1"/>
  <c r="D13" i="2"/>
  <c r="E5" i="2"/>
  <c r="E6" i="2" s="1"/>
  <c r="E10" i="2"/>
  <c r="E12" i="2" s="1"/>
  <c r="E14" i="2" s="1"/>
  <c r="E11" i="2"/>
  <c r="E13" i="2" l="1"/>
  <c r="D5" i="1"/>
  <c r="D4" i="1"/>
  <c r="D6" i="1" l="1"/>
  <c r="D8" i="1" s="1"/>
  <c r="D16" i="1"/>
  <c r="D15" i="1"/>
  <c r="D17" i="1" l="1"/>
  <c r="D18" i="1" s="1"/>
  <c r="D11" i="1"/>
  <c r="D10" i="1"/>
  <c r="D19" i="1" l="1"/>
</calcChain>
</file>

<file path=xl/sharedStrings.xml><?xml version="1.0" encoding="utf-8"?>
<sst xmlns="http://schemas.openxmlformats.org/spreadsheetml/2006/main" count="40" uniqueCount="28">
  <si>
    <t>Particulars</t>
  </si>
  <si>
    <t>Sr No</t>
  </si>
  <si>
    <t>Amount</t>
  </si>
  <si>
    <t>Loan Amount Approved</t>
  </si>
  <si>
    <t>Loan %</t>
  </si>
  <si>
    <t>Number of years</t>
  </si>
  <si>
    <t>Rate of Interest per annum</t>
  </si>
  <si>
    <t>Freqency of payment</t>
  </si>
  <si>
    <t>Monthly Rate</t>
  </si>
  <si>
    <t>Total number of payments</t>
  </si>
  <si>
    <t>EMI (using excel formula)</t>
  </si>
  <si>
    <t>EMI (Mathematically)</t>
  </si>
  <si>
    <t>Ex-showroom Price</t>
  </si>
  <si>
    <t>Road Tax 2% of Cost Price</t>
  </si>
  <si>
    <t>Insurance cost 4% of cost price</t>
  </si>
  <si>
    <t>Total Cost of Vehicle</t>
  </si>
  <si>
    <t>Processing Charges</t>
  </si>
  <si>
    <t>Processing Charges in $</t>
  </si>
  <si>
    <t>Total Interest paid</t>
  </si>
  <si>
    <t>Down Payment</t>
  </si>
  <si>
    <t>Total Outgo because of loan</t>
  </si>
  <si>
    <t>2 years</t>
  </si>
  <si>
    <t>3 years</t>
  </si>
  <si>
    <t>EMI</t>
  </si>
  <si>
    <t>Prepared by Dheeraj Vaidya, CFA, FRM</t>
  </si>
  <si>
    <t>dheeraj@wallstreetmojo.com</t>
  </si>
  <si>
    <t>visit - www.wallstreetmojo.com</t>
  </si>
  <si>
    <t>Auto Loan Calculator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</si>
</sst>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₹&quot;\ #,##0.00;[Red]&quot;₹&quot;\ \-#,##0.0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165" fontId="0" fillId="0" borderId="1" xfId="1" applyFont="1" applyBorder="1"/>
    <xf numFmtId="0" fontId="0" fillId="0" borderId="1" xfId="0" applyBorder="1"/>
    <xf numFmtId="9" fontId="0" fillId="0" borderId="0" xfId="0" applyNumberFormat="1"/>
    <xf numFmtId="165" fontId="0" fillId="0" borderId="0" xfId="1" applyFont="1"/>
    <xf numFmtId="164" fontId="0" fillId="0" borderId="0" xfId="0" applyNumberFormat="1"/>
    <xf numFmtId="165" fontId="0" fillId="0" borderId="0" xfId="0" applyNumberFormat="1"/>
    <xf numFmtId="0" fontId="4" fillId="0" borderId="0" xfId="0" applyFont="1"/>
    <xf numFmtId="0" fontId="2" fillId="0" borderId="0" xfId="0" applyFont="1" applyFill="1"/>
    <xf numFmtId="0" fontId="1" fillId="0" borderId="0" xfId="0" applyFont="1" applyFill="1"/>
    <xf numFmtId="9" fontId="0" fillId="0" borderId="1" xfId="0" applyNumberFormat="1" applyBorder="1"/>
    <xf numFmtId="10" fontId="0" fillId="0" borderId="1" xfId="2" applyNumberFormat="1" applyFont="1" applyBorder="1"/>
    <xf numFmtId="2" fontId="0" fillId="0" borderId="1" xfId="2" applyNumberFormat="1" applyFont="1" applyBorder="1"/>
    <xf numFmtId="9" fontId="0" fillId="0" borderId="1" xfId="1" applyNumberFormat="1" applyFont="1" applyBorder="1"/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3" borderId="1" xfId="1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165" fontId="3" fillId="0" borderId="1" xfId="1" applyFont="1" applyFill="1" applyBorder="1"/>
    <xf numFmtId="43" fontId="0" fillId="0" borderId="0" xfId="0" applyNumberFormat="1"/>
    <xf numFmtId="10" fontId="3" fillId="0" borderId="1" xfId="2" applyNumberFormat="1" applyFont="1" applyFill="1" applyBorder="1"/>
    <xf numFmtId="0" fontId="1" fillId="3" borderId="1" xfId="0" applyFont="1" applyFill="1" applyBorder="1" applyAlignment="1">
      <alignment wrapText="1"/>
    </xf>
    <xf numFmtId="0" fontId="8" fillId="4" borderId="0" xfId="0" applyFont="1" applyFill="1"/>
    <xf numFmtId="0" fontId="0" fillId="4" borderId="0" xfId="0" applyFill="1"/>
    <xf numFmtId="0" fontId="6" fillId="4" borderId="0" xfId="0" applyFont="1" applyFill="1" applyAlignment="1">
      <alignment horizontal="left" indent="2"/>
    </xf>
    <xf numFmtId="0" fontId="7" fillId="4" borderId="0" xfId="3" applyFill="1" applyAlignment="1">
      <alignment horizontal="left" indent="2"/>
    </xf>
    <xf numFmtId="0" fontId="9" fillId="4" borderId="0" xfId="0" applyFont="1" applyFill="1"/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F6B02-E560-42A6-AD54-00656ED063D2}">
  <dimension ref="A1:A6"/>
  <sheetViews>
    <sheetView showGridLines="0" tabSelected="1" zoomScale="130" zoomScaleNormal="130" workbookViewId="0">
      <selection activeCell="B7" sqref="B7"/>
    </sheetView>
  </sheetViews>
  <sheetFormatPr defaultRowHeight="15" x14ac:dyDescent="0.25"/>
  <cols>
    <col min="1" max="16384" width="9.140625" style="28"/>
  </cols>
  <sheetData>
    <row r="1" spans="1:1" ht="28.5" x14ac:dyDescent="0.45">
      <c r="A1" s="27" t="s">
        <v>27</v>
      </c>
    </row>
    <row r="3" spans="1:1" x14ac:dyDescent="0.25">
      <c r="A3" s="29" t="s">
        <v>24</v>
      </c>
    </row>
    <row r="4" spans="1:1" x14ac:dyDescent="0.25">
      <c r="A4" s="30" t="s">
        <v>25</v>
      </c>
    </row>
    <row r="5" spans="1:1" x14ac:dyDescent="0.25">
      <c r="A5" s="29"/>
    </row>
    <row r="6" spans="1:1" ht="18.75" x14ac:dyDescent="0.3">
      <c r="A6" s="31" t="s">
        <v>26</v>
      </c>
    </row>
  </sheetData>
  <hyperlinks>
    <hyperlink ref="A4" r:id="rId1" xr:uid="{DFD44B72-89A2-4755-A333-DDE54C961F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C7ADE-DAC7-4596-87B1-C5996350187B}">
  <sheetPr codeName="Sheet1"/>
  <dimension ref="B1:I37"/>
  <sheetViews>
    <sheetView showGridLines="0" zoomScale="115" zoomScaleNormal="115" workbookViewId="0">
      <selection activeCell="D19" sqref="D19"/>
    </sheetView>
  </sheetViews>
  <sheetFormatPr defaultColWidth="18" defaultRowHeight="15" x14ac:dyDescent="0.25"/>
  <cols>
    <col min="1" max="1" width="1.28515625" customWidth="1"/>
    <col min="2" max="2" width="8.85546875" customWidth="1"/>
    <col min="3" max="3" width="29.140625" customWidth="1"/>
    <col min="4" max="5" width="12.28515625" customWidth="1"/>
    <col min="6" max="6" width="16.7109375" style="4" customWidth="1"/>
    <col min="7" max="10" width="12.7109375" bestFit="1" customWidth="1"/>
    <col min="11" max="11" width="17" bestFit="1" customWidth="1"/>
    <col min="13" max="13" width="24.140625" bestFit="1" customWidth="1"/>
    <col min="14" max="14" width="9.5703125" bestFit="1" customWidth="1"/>
    <col min="15" max="15" width="3.5703125" bestFit="1" customWidth="1"/>
  </cols>
  <sheetData>
    <row r="1" spans="2:9" ht="3" customHeight="1" x14ac:dyDescent="0.25">
      <c r="B1" s="8"/>
    </row>
    <row r="2" spans="2:9" x14ac:dyDescent="0.25">
      <c r="B2" s="18" t="s">
        <v>1</v>
      </c>
      <c r="C2" s="18" t="s">
        <v>0</v>
      </c>
      <c r="D2" s="18" t="s">
        <v>2</v>
      </c>
      <c r="F2"/>
    </row>
    <row r="3" spans="2:9" x14ac:dyDescent="0.25">
      <c r="B3" s="16">
        <v>1</v>
      </c>
      <c r="C3" s="14" t="s">
        <v>12</v>
      </c>
      <c r="D3" s="1">
        <v>62500</v>
      </c>
      <c r="F3"/>
    </row>
    <row r="4" spans="2:9" x14ac:dyDescent="0.25">
      <c r="B4" s="16">
        <v>2</v>
      </c>
      <c r="C4" s="14" t="s">
        <v>13</v>
      </c>
      <c r="D4" s="1">
        <f>D3*2%</f>
        <v>1250</v>
      </c>
      <c r="F4"/>
    </row>
    <row r="5" spans="2:9" x14ac:dyDescent="0.25">
      <c r="B5" s="16">
        <v>3</v>
      </c>
      <c r="C5" s="15" t="s">
        <v>14</v>
      </c>
      <c r="D5" s="1">
        <f>D3*4%</f>
        <v>2500</v>
      </c>
      <c r="F5"/>
    </row>
    <row r="6" spans="2:9" x14ac:dyDescent="0.25">
      <c r="B6" s="21">
        <v>4</v>
      </c>
      <c r="C6" s="22" t="s">
        <v>15</v>
      </c>
      <c r="D6" s="23">
        <f>D3+D4+D5</f>
        <v>66250</v>
      </c>
      <c r="F6"/>
    </row>
    <row r="7" spans="2:9" x14ac:dyDescent="0.25">
      <c r="B7" s="16">
        <v>5</v>
      </c>
      <c r="C7" s="2" t="s">
        <v>4</v>
      </c>
      <c r="D7" s="10">
        <v>0.85</v>
      </c>
      <c r="F7" s="5"/>
      <c r="H7" s="5"/>
    </row>
    <row r="8" spans="2:9" x14ac:dyDescent="0.25">
      <c r="B8" s="21">
        <v>6</v>
      </c>
      <c r="C8" s="22" t="s">
        <v>3</v>
      </c>
      <c r="D8" s="23">
        <f>D6*D7</f>
        <v>56312.5</v>
      </c>
      <c r="F8"/>
      <c r="G8" s="24"/>
    </row>
    <row r="9" spans="2:9" x14ac:dyDescent="0.25">
      <c r="B9" s="16">
        <v>8</v>
      </c>
      <c r="C9" s="2" t="s">
        <v>16</v>
      </c>
      <c r="D9" s="13">
        <v>0.01</v>
      </c>
      <c r="F9"/>
    </row>
    <row r="10" spans="2:9" x14ac:dyDescent="0.25">
      <c r="B10" s="21">
        <v>9</v>
      </c>
      <c r="C10" s="22" t="s">
        <v>17</v>
      </c>
      <c r="D10" s="23">
        <f>D8*D9</f>
        <v>563.125</v>
      </c>
      <c r="F10"/>
    </row>
    <row r="11" spans="2:9" x14ac:dyDescent="0.25">
      <c r="B11" s="21">
        <v>7</v>
      </c>
      <c r="C11" s="22" t="s">
        <v>19</v>
      </c>
      <c r="D11" s="23">
        <f>D6-D8</f>
        <v>9937.5</v>
      </c>
      <c r="F11"/>
    </row>
    <row r="12" spans="2:9" x14ac:dyDescent="0.25">
      <c r="B12" s="17">
        <v>10</v>
      </c>
      <c r="C12" s="2" t="s">
        <v>5</v>
      </c>
      <c r="D12" s="2">
        <v>2</v>
      </c>
      <c r="F12"/>
    </row>
    <row r="13" spans="2:9" x14ac:dyDescent="0.25">
      <c r="B13" s="17">
        <v>11</v>
      </c>
      <c r="C13" s="2" t="s">
        <v>6</v>
      </c>
      <c r="D13" s="11">
        <v>0.08</v>
      </c>
      <c r="F13"/>
    </row>
    <row r="14" spans="2:9" x14ac:dyDescent="0.25">
      <c r="B14" s="17">
        <v>12</v>
      </c>
      <c r="C14" s="10" t="s">
        <v>7</v>
      </c>
      <c r="D14" s="12">
        <v>12</v>
      </c>
      <c r="E14" s="3"/>
      <c r="F14"/>
      <c r="H14" s="4"/>
      <c r="I14" s="7"/>
    </row>
    <row r="15" spans="2:9" x14ac:dyDescent="0.25">
      <c r="B15" s="21">
        <v>13</v>
      </c>
      <c r="C15" s="22" t="s">
        <v>8</v>
      </c>
      <c r="D15" s="25">
        <f>D13/D14</f>
        <v>6.6666666666666671E-3</v>
      </c>
      <c r="F15"/>
    </row>
    <row r="16" spans="2:9" x14ac:dyDescent="0.25">
      <c r="B16" s="21">
        <v>14</v>
      </c>
      <c r="C16" s="22" t="s">
        <v>9</v>
      </c>
      <c r="D16" s="22">
        <f>D14*D12</f>
        <v>24</v>
      </c>
      <c r="H16" s="6"/>
      <c r="I16" s="4"/>
    </row>
    <row r="17" spans="2:9" x14ac:dyDescent="0.25">
      <c r="B17" s="21">
        <v>16</v>
      </c>
      <c r="C17" s="22" t="s">
        <v>23</v>
      </c>
      <c r="D17" s="23">
        <f>(D8*D15*(1+D15)^D16)/((1+D15)^D16-1)</f>
        <v>2546.8618501263891</v>
      </c>
      <c r="I17" s="4"/>
    </row>
    <row r="18" spans="2:9" x14ac:dyDescent="0.25">
      <c r="B18" s="21">
        <v>17</v>
      </c>
      <c r="C18" s="22" t="s">
        <v>18</v>
      </c>
      <c r="D18" s="23">
        <f>D17*24-D8</f>
        <v>4812.1844030333377</v>
      </c>
      <c r="I18" s="4"/>
    </row>
    <row r="19" spans="2:9" x14ac:dyDescent="0.25">
      <c r="B19" s="19">
        <v>18</v>
      </c>
      <c r="C19" s="26" t="s">
        <v>20</v>
      </c>
      <c r="D19" s="20">
        <f>D18+D10</f>
        <v>5375.3094030333377</v>
      </c>
      <c r="I19" s="4"/>
    </row>
    <row r="21" spans="2:9" x14ac:dyDescent="0.25">
      <c r="B21" s="9"/>
    </row>
    <row r="22" spans="2:9" x14ac:dyDescent="0.25">
      <c r="B22" s="8"/>
    </row>
    <row r="37" spans="7:7" x14ac:dyDescent="0.25">
      <c r="G37" s="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F404E-B8BF-4BBD-A776-75352CD1FA18}">
  <dimension ref="B1:E14"/>
  <sheetViews>
    <sheetView showGridLines="0" zoomScale="115" zoomScaleNormal="115" workbookViewId="0">
      <selection activeCell="I3" sqref="I3"/>
    </sheetView>
  </sheetViews>
  <sheetFormatPr defaultRowHeight="15" x14ac:dyDescent="0.25"/>
  <cols>
    <col min="1" max="1" width="1.28515625" customWidth="1"/>
    <col min="3" max="3" width="25.140625" bestFit="1" customWidth="1"/>
    <col min="4" max="5" width="11" bestFit="1" customWidth="1"/>
  </cols>
  <sheetData>
    <row r="1" spans="2:5" ht="3.75" customHeight="1" x14ac:dyDescent="0.25"/>
    <row r="2" spans="2:5" x14ac:dyDescent="0.25">
      <c r="B2" s="18" t="s">
        <v>1</v>
      </c>
      <c r="C2" s="18" t="s">
        <v>0</v>
      </c>
      <c r="D2" s="18" t="s">
        <v>21</v>
      </c>
      <c r="E2" s="18" t="s">
        <v>22</v>
      </c>
    </row>
    <row r="3" spans="2:5" x14ac:dyDescent="0.25">
      <c r="B3" s="16">
        <v>4</v>
      </c>
      <c r="C3" s="14" t="s">
        <v>15</v>
      </c>
      <c r="D3" s="1">
        <v>15900</v>
      </c>
      <c r="E3" s="1">
        <v>15900</v>
      </c>
    </row>
    <row r="4" spans="2:5" x14ac:dyDescent="0.25">
      <c r="B4" s="16">
        <v>5</v>
      </c>
      <c r="C4" s="2" t="s">
        <v>4</v>
      </c>
      <c r="D4" s="10">
        <v>0.75</v>
      </c>
      <c r="E4" s="10">
        <v>0.75</v>
      </c>
    </row>
    <row r="5" spans="2:5" x14ac:dyDescent="0.25">
      <c r="B5" s="16">
        <v>6</v>
      </c>
      <c r="C5" s="2" t="s">
        <v>3</v>
      </c>
      <c r="D5" s="1">
        <f>D3*D4</f>
        <v>11925</v>
      </c>
      <c r="E5" s="1">
        <f>E3*E4</f>
        <v>11925</v>
      </c>
    </row>
    <row r="6" spans="2:5" x14ac:dyDescent="0.25">
      <c r="B6" s="16">
        <v>7</v>
      </c>
      <c r="C6" s="2" t="s">
        <v>19</v>
      </c>
      <c r="D6" s="1">
        <f>D3-D5</f>
        <v>3975</v>
      </c>
      <c r="E6" s="1">
        <f>E3-E5</f>
        <v>3975</v>
      </c>
    </row>
    <row r="7" spans="2:5" x14ac:dyDescent="0.25">
      <c r="B7" s="17">
        <v>10</v>
      </c>
      <c r="C7" s="2" t="s">
        <v>5</v>
      </c>
      <c r="D7" s="2">
        <v>2</v>
      </c>
      <c r="E7" s="2">
        <v>3</v>
      </c>
    </row>
    <row r="8" spans="2:5" x14ac:dyDescent="0.25">
      <c r="B8" s="17">
        <v>11</v>
      </c>
      <c r="C8" s="2" t="s">
        <v>6</v>
      </c>
      <c r="D8" s="11">
        <v>9.5000000000000001E-2</v>
      </c>
      <c r="E8" s="11">
        <v>9.5000000000000001E-2</v>
      </c>
    </row>
    <row r="9" spans="2:5" x14ac:dyDescent="0.25">
      <c r="B9" s="17">
        <v>12</v>
      </c>
      <c r="C9" s="10" t="s">
        <v>7</v>
      </c>
      <c r="D9" s="12">
        <v>12</v>
      </c>
      <c r="E9" s="12">
        <v>12</v>
      </c>
    </row>
    <row r="10" spans="2:5" x14ac:dyDescent="0.25">
      <c r="B10" s="17">
        <v>13</v>
      </c>
      <c r="C10" s="2" t="s">
        <v>8</v>
      </c>
      <c r="D10" s="11">
        <f>D8/D9</f>
        <v>7.9166666666666673E-3</v>
      </c>
      <c r="E10" s="11">
        <f>E8/E9</f>
        <v>7.9166666666666673E-3</v>
      </c>
    </row>
    <row r="11" spans="2:5" x14ac:dyDescent="0.25">
      <c r="B11" s="17">
        <v>14</v>
      </c>
      <c r="C11" s="2" t="s">
        <v>9</v>
      </c>
      <c r="D11" s="2">
        <f>D9*D7</f>
        <v>24</v>
      </c>
      <c r="E11" s="2">
        <f>E9*E7</f>
        <v>36</v>
      </c>
    </row>
    <row r="12" spans="2:5" x14ac:dyDescent="0.25">
      <c r="B12" s="17">
        <v>15</v>
      </c>
      <c r="C12" s="2" t="s">
        <v>10</v>
      </c>
      <c r="D12" s="1">
        <f>PMT(D10,D11,-D5,,0)</f>
        <v>547.53032889293434</v>
      </c>
      <c r="E12" s="1">
        <f>PMT(E10,E11,-E5,,0)</f>
        <v>381.9929256588216</v>
      </c>
    </row>
    <row r="13" spans="2:5" x14ac:dyDescent="0.25">
      <c r="B13" s="17">
        <v>16</v>
      </c>
      <c r="C13" s="2" t="s">
        <v>11</v>
      </c>
      <c r="D13" s="1">
        <f>(D5*D10*(1+D10)^D11)/((1+D10)^D11-1)</f>
        <v>547.53032889294116</v>
      </c>
      <c r="E13" s="1">
        <f>(E5*E10*(1+E10)^E11)/((1+E10)^E11-1)</f>
        <v>381.99292565882598</v>
      </c>
    </row>
    <row r="14" spans="2:5" x14ac:dyDescent="0.25">
      <c r="B14" s="17">
        <v>17</v>
      </c>
      <c r="C14" s="2" t="s">
        <v>18</v>
      </c>
      <c r="D14" s="1">
        <f>D12*24-D5</f>
        <v>1215.7278934304231</v>
      </c>
      <c r="E14" s="1">
        <f>E12*36-E5</f>
        <v>1826.7453237175778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I</vt:lpstr>
      <vt:lpstr>Example 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Katara</dc:creator>
  <cp:lastModifiedBy>cba_18</cp:lastModifiedBy>
  <dcterms:created xsi:type="dcterms:W3CDTF">2018-12-14T04:36:47Z</dcterms:created>
  <dcterms:modified xsi:type="dcterms:W3CDTF">2019-11-04T12:50:38Z</dcterms:modified>
</cp:coreProperties>
</file>