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Template\Formula Template\"/>
    </mc:Choice>
  </mc:AlternateContent>
  <xr:revisionPtr revIDLastSave="0" documentId="8_{7E9B87D2-FADA-43E1-ACC7-A8408DF474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5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2" i="4" l="1"/>
  <c r="B20" i="4"/>
  <c r="B18" i="4"/>
  <c r="B17" i="4"/>
  <c r="B16" i="4"/>
  <c r="B15" i="4"/>
  <c r="D13" i="4"/>
  <c r="B13" i="4"/>
  <c r="B23" i="3"/>
  <c r="B18" i="3"/>
  <c r="B21" i="3"/>
  <c r="B19" i="3"/>
  <c r="B17" i="3"/>
  <c r="B16" i="3"/>
  <c r="D14" i="3"/>
  <c r="B14" i="3"/>
  <c r="B12" i="2"/>
  <c r="B10" i="2"/>
  <c r="D7" i="2"/>
  <c r="B9" i="2" s="1"/>
  <c r="B7" i="2"/>
</calcChain>
</file>

<file path=xl/sharedStrings.xml><?xml version="1.0" encoding="utf-8"?>
<sst xmlns="http://schemas.openxmlformats.org/spreadsheetml/2006/main" count="90" uniqueCount="47">
  <si>
    <t>Amount</t>
  </si>
  <si>
    <t>Liabilities</t>
  </si>
  <si>
    <t>Assets</t>
  </si>
  <si>
    <t>Share Capital</t>
  </si>
  <si>
    <t>9% Debentures</t>
  </si>
  <si>
    <t>Trade Payables</t>
  </si>
  <si>
    <t>Retained Earnings</t>
  </si>
  <si>
    <t>Total Liabilities</t>
  </si>
  <si>
    <t>Total Assets</t>
  </si>
  <si>
    <t>Plant &amp; Machinery</t>
  </si>
  <si>
    <t>Trademarks</t>
  </si>
  <si>
    <t>Land at Mumbai</t>
  </si>
  <si>
    <t>Trade Receivables</t>
  </si>
  <si>
    <t>Fixed Assets:</t>
  </si>
  <si>
    <t>Share Capital:</t>
  </si>
  <si>
    <t>Equity Share Capital</t>
  </si>
  <si>
    <t>Furniture</t>
  </si>
  <si>
    <t>Balances with Bank</t>
  </si>
  <si>
    <t>Current Assets:</t>
  </si>
  <si>
    <t>Non-Current Assets:</t>
  </si>
  <si>
    <t>Goodwill</t>
  </si>
  <si>
    <t>Patents</t>
  </si>
  <si>
    <t>Investments</t>
  </si>
  <si>
    <t>Non-current Liabilities:</t>
  </si>
  <si>
    <t>Current Liabilities:</t>
  </si>
  <si>
    <t>Secured Loans</t>
  </si>
  <si>
    <t>Unsecured Loan</t>
  </si>
  <si>
    <t>Other Payables</t>
  </si>
  <si>
    <t>Shareholders Fund</t>
  </si>
  <si>
    <t>Stock Option/Warrant</t>
  </si>
  <si>
    <t>Share Application Money</t>
  </si>
  <si>
    <t>Security premium</t>
  </si>
  <si>
    <t>Capital Reserve</t>
  </si>
  <si>
    <t>Provision for Bad Debt</t>
  </si>
  <si>
    <t>Land &amp; Building</t>
  </si>
  <si>
    <t>Motor Vehicles</t>
  </si>
  <si>
    <t>Stock-in-trade</t>
  </si>
  <si>
    <t>Short term Investments</t>
  </si>
  <si>
    <t>Intangible Assets</t>
  </si>
  <si>
    <t>Tangible Assets</t>
  </si>
  <si>
    <t>Tangible Net worth</t>
  </si>
  <si>
    <t>Prepared by Dheeraj Vaidya, CFA, FRM</t>
  </si>
  <si>
    <t>dheeraj@wallstreetmojo.com</t>
  </si>
  <si>
    <t>visit - www.wallstreetmojo.com</t>
  </si>
  <si>
    <t>Tangible Net worth Formula Excel Template</t>
  </si>
  <si>
    <t>Let us take the example of a company whose balance sheet for a period is as follows. Then for calculation of the tangible net worth, the following steps are to be taken:</t>
  </si>
  <si>
    <t>Let us take the example of a company whose balance sheet for a period is as follows.Then for calculation of Tangible Net worth, the following steps are to be taken: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</si>
</sst>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2" tint="-0.89999084444715716"/>
      <name val="Calibri"/>
      <family val="2"/>
      <scheme val="minor"/>
    </font>
    <font>
      <sz val="11"/>
      <color theme="2" tint="-0.899990844447157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1" fontId="0" fillId="0" borderId="0" xfId="0" applyNumberFormat="1" applyFont="1" applyAlignment="1">
      <alignment horizontal="center"/>
    </xf>
    <xf numFmtId="0" fontId="0" fillId="0" borderId="1" xfId="0" applyFont="1" applyBorder="1"/>
    <xf numFmtId="1" fontId="0" fillId="0" borderId="1" xfId="0" applyNumberFormat="1" applyFont="1" applyBorder="1" applyAlignment="1">
      <alignment horizontal="center"/>
    </xf>
    <xf numFmtId="0" fontId="3" fillId="3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justify" vertical="center"/>
    </xf>
    <xf numFmtId="1" fontId="0" fillId="0" borderId="1" xfId="1" applyNumberFormat="1" applyFont="1" applyBorder="1" applyAlignment="1">
      <alignment horizontal="center"/>
    </xf>
    <xf numFmtId="0" fontId="0" fillId="0" borderId="1" xfId="0" applyFont="1" applyBorder="1" applyAlignment="1">
      <alignment vertical="center"/>
    </xf>
    <xf numFmtId="1" fontId="0" fillId="0" borderId="1" xfId="1" applyNumberFormat="1" applyFont="1" applyBorder="1" applyAlignment="1">
      <alignment horizontal="center" vertical="center"/>
    </xf>
    <xf numFmtId="0" fontId="3" fillId="0" borderId="1" xfId="0" applyFont="1" applyFill="1" applyBorder="1"/>
    <xf numFmtId="1" fontId="3" fillId="0" borderId="1" xfId="1" applyNumberFormat="1" applyFont="1" applyFill="1" applyBorder="1" applyAlignment="1">
      <alignment horizontal="center"/>
    </xf>
    <xf numFmtId="0" fontId="0" fillId="0" borderId="1" xfId="0" applyFont="1" applyFill="1" applyBorder="1"/>
    <xf numFmtId="0" fontId="3" fillId="3" borderId="1" xfId="0" applyFont="1" applyFill="1" applyBorder="1" applyAlignment="1">
      <alignment horizontal="left" vertical="center"/>
    </xf>
    <xf numFmtId="0" fontId="3" fillId="0" borderId="0" xfId="0" applyFont="1" applyFill="1" applyBorder="1"/>
    <xf numFmtId="1" fontId="3" fillId="0" borderId="0" xfId="1" applyNumberFormat="1" applyFont="1" applyFill="1" applyBorder="1" applyAlignment="1">
      <alignment horizontal="center"/>
    </xf>
    <xf numFmtId="1" fontId="1" fillId="0" borderId="1" xfId="1" applyNumberFormat="1" applyFont="1" applyBorder="1" applyAlignment="1">
      <alignment horizontal="center"/>
    </xf>
    <xf numFmtId="1" fontId="1" fillId="0" borderId="0" xfId="1" applyNumberFormat="1" applyFont="1" applyAlignment="1">
      <alignment horizontal="center"/>
    </xf>
    <xf numFmtId="0" fontId="3" fillId="0" borderId="1" xfId="0" applyFont="1" applyBorder="1"/>
    <xf numFmtId="1" fontId="3" fillId="0" borderId="1" xfId="1" applyNumberFormat="1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justify" vertical="top"/>
    </xf>
    <xf numFmtId="0" fontId="3" fillId="0" borderId="1" xfId="0" applyFont="1" applyBorder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horizontal="justify" vertical="top"/>
    </xf>
    <xf numFmtId="1" fontId="0" fillId="0" borderId="1" xfId="0" applyNumberFormat="1" applyFont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1" fontId="2" fillId="2" borderId="1" xfId="0" applyNumberFormat="1" applyFont="1" applyFill="1" applyBorder="1" applyAlignment="1">
      <alignment horizontal="center" vertical="top"/>
    </xf>
    <xf numFmtId="1" fontId="1" fillId="0" borderId="1" xfId="1" applyNumberFormat="1" applyFont="1" applyBorder="1" applyAlignment="1">
      <alignment horizontal="center" vertical="top"/>
    </xf>
    <xf numFmtId="1" fontId="1" fillId="0" borderId="0" xfId="1" applyNumberFormat="1" applyFont="1" applyAlignment="1">
      <alignment horizontal="center" vertical="top"/>
    </xf>
    <xf numFmtId="1" fontId="3" fillId="0" borderId="1" xfId="1" applyNumberFormat="1" applyFont="1" applyBorder="1" applyAlignment="1">
      <alignment horizontal="center" vertical="top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5" fillId="4" borderId="0" xfId="2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  <xf numFmtId="0" fontId="3" fillId="0" borderId="0" xfId="0" applyFont="1" applyAlignment="1">
      <alignment horizontal="left" vertical="top"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BE004-C2DA-4718-AAEA-35A58C2CBAA9}">
  <dimension ref="A1:D6"/>
  <sheetViews>
    <sheetView tabSelected="1" workbookViewId="0">
      <selection activeCell="H19" sqref="H19"/>
    </sheetView>
  </sheetViews>
  <sheetFormatPr defaultRowHeight="15" x14ac:dyDescent="0.25"/>
  <cols>
    <col min="1" max="16384" width="9.140625" style="36"/>
  </cols>
  <sheetData>
    <row r="1" spans="1:4" ht="28.5" x14ac:dyDescent="0.45">
      <c r="A1" s="35" t="s">
        <v>44</v>
      </c>
    </row>
    <row r="3" spans="1:4" x14ac:dyDescent="0.25">
      <c r="A3" s="37" t="s">
        <v>41</v>
      </c>
    </row>
    <row r="4" spans="1:4" x14ac:dyDescent="0.25">
      <c r="A4" s="38" t="s">
        <v>42</v>
      </c>
    </row>
    <row r="5" spans="1:4" x14ac:dyDescent="0.25">
      <c r="A5" s="37"/>
    </row>
    <row r="6" spans="1:4" ht="18.75" x14ac:dyDescent="0.3">
      <c r="A6" s="39" t="s">
        <v>43</v>
      </c>
      <c r="B6" s="40"/>
      <c r="C6" s="40"/>
      <c r="D6" s="40"/>
    </row>
  </sheetData>
  <hyperlinks>
    <hyperlink ref="A4" r:id="rId1" xr:uid="{D59E51BA-F64A-4621-B049-01583A5979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FEFA-AE61-4421-B843-7DA5E0341311}">
  <dimension ref="A1:I12"/>
  <sheetViews>
    <sheetView showGridLines="0" zoomScale="115" zoomScaleNormal="115" workbookViewId="0">
      <selection activeCell="B12" sqref="B12"/>
    </sheetView>
  </sheetViews>
  <sheetFormatPr defaultRowHeight="15" x14ac:dyDescent="0.25"/>
  <cols>
    <col min="1" max="1" width="20.5703125" style="1" bestFit="1" customWidth="1"/>
    <col min="2" max="2" width="10.42578125" style="2" customWidth="1"/>
    <col min="3" max="3" width="17.7109375" style="1" customWidth="1"/>
    <col min="4" max="4" width="11" style="3" customWidth="1"/>
    <col min="5" max="5" width="8.28515625" style="1" customWidth="1"/>
    <col min="6" max="16384" width="9.140625" style="1"/>
  </cols>
  <sheetData>
    <row r="1" spans="1:9" ht="36.75" customHeight="1" x14ac:dyDescent="0.25">
      <c r="A1" s="41" t="s">
        <v>45</v>
      </c>
      <c r="B1" s="41"/>
      <c r="C1" s="41"/>
      <c r="D1" s="41"/>
      <c r="E1" s="41"/>
      <c r="F1" s="41"/>
      <c r="G1" s="41"/>
      <c r="H1" s="41"/>
      <c r="I1" s="41"/>
    </row>
    <row r="2" spans="1:9" x14ac:dyDescent="0.25">
      <c r="A2" s="7" t="s">
        <v>1</v>
      </c>
      <c r="B2" s="8" t="s">
        <v>0</v>
      </c>
      <c r="C2" s="7" t="s">
        <v>2</v>
      </c>
      <c r="D2" s="9" t="s">
        <v>0</v>
      </c>
    </row>
    <row r="3" spans="1:9" x14ac:dyDescent="0.25">
      <c r="A3" s="10" t="s">
        <v>3</v>
      </c>
      <c r="B3" s="11">
        <v>100000</v>
      </c>
      <c r="C3" s="4" t="s">
        <v>11</v>
      </c>
      <c r="D3" s="11">
        <v>700000</v>
      </c>
    </row>
    <row r="4" spans="1:9" x14ac:dyDescent="0.25">
      <c r="A4" s="12" t="s">
        <v>6</v>
      </c>
      <c r="B4" s="13">
        <v>250000</v>
      </c>
      <c r="C4" s="10" t="s">
        <v>9</v>
      </c>
      <c r="D4" s="13">
        <v>500000</v>
      </c>
    </row>
    <row r="5" spans="1:9" x14ac:dyDescent="0.25">
      <c r="A5" s="4" t="s">
        <v>4</v>
      </c>
      <c r="B5" s="11">
        <v>900000</v>
      </c>
      <c r="C5" s="4" t="s">
        <v>10</v>
      </c>
      <c r="D5" s="11">
        <v>75000</v>
      </c>
    </row>
    <row r="6" spans="1:9" x14ac:dyDescent="0.25">
      <c r="A6" s="4" t="s">
        <v>5</v>
      </c>
      <c r="B6" s="11">
        <v>150000</v>
      </c>
      <c r="C6" s="4" t="s">
        <v>12</v>
      </c>
      <c r="D6" s="11">
        <v>125000</v>
      </c>
    </row>
    <row r="7" spans="1:9" x14ac:dyDescent="0.25">
      <c r="A7" s="14" t="s">
        <v>7</v>
      </c>
      <c r="B7" s="15">
        <f>SUM(B3:B6)</f>
        <v>1400000</v>
      </c>
      <c r="C7" s="14" t="s">
        <v>8</v>
      </c>
      <c r="D7" s="15">
        <f>SUM(D3:D6)</f>
        <v>1400000</v>
      </c>
    </row>
    <row r="8" spans="1:9" x14ac:dyDescent="0.25">
      <c r="A8" s="18"/>
      <c r="B8" s="19"/>
      <c r="C8" s="18"/>
      <c r="D8" s="19"/>
    </row>
    <row r="9" spans="1:9" x14ac:dyDescent="0.25">
      <c r="A9" s="16" t="s">
        <v>39</v>
      </c>
      <c r="B9" s="5">
        <f>D7-D5</f>
        <v>1325000</v>
      </c>
    </row>
    <row r="10" spans="1:9" x14ac:dyDescent="0.25">
      <c r="A10" s="17" t="s">
        <v>40</v>
      </c>
      <c r="B10" s="5">
        <f>D7-(B5+B6+D5)</f>
        <v>275000</v>
      </c>
    </row>
    <row r="12" spans="1:9" x14ac:dyDescent="0.25">
      <c r="A12" s="17" t="s">
        <v>40</v>
      </c>
      <c r="B12" s="5">
        <f>B9-(B5+B6)</f>
        <v>275000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B7061-1799-4C7C-99DA-B53A64720A32}">
  <dimension ref="A1:I23"/>
  <sheetViews>
    <sheetView showGridLines="0" topLeftCell="A13" zoomScale="115" zoomScaleNormal="115" workbookViewId="0">
      <selection activeCell="B23" sqref="B23"/>
    </sheetView>
  </sheetViews>
  <sheetFormatPr defaultRowHeight="15" x14ac:dyDescent="0.25"/>
  <cols>
    <col min="1" max="1" width="23.140625" style="1" customWidth="1"/>
    <col min="2" max="2" width="12.7109375" style="3" bestFit="1" customWidth="1"/>
    <col min="3" max="3" width="21.85546875" style="1" customWidth="1"/>
    <col min="4" max="4" width="12.7109375" style="3" bestFit="1" customWidth="1"/>
    <col min="5" max="16384" width="9.140625" style="1"/>
  </cols>
  <sheetData>
    <row r="1" spans="1:9" ht="38.25" customHeight="1" x14ac:dyDescent="0.25">
      <c r="A1" s="41" t="s">
        <v>46</v>
      </c>
      <c r="B1" s="41"/>
      <c r="C1" s="41"/>
      <c r="D1" s="41"/>
      <c r="E1" s="41"/>
      <c r="F1" s="41"/>
      <c r="G1" s="41"/>
      <c r="H1" s="41"/>
      <c r="I1" s="41"/>
    </row>
    <row r="2" spans="1:9" x14ac:dyDescent="0.25">
      <c r="A2" s="7" t="s">
        <v>1</v>
      </c>
      <c r="B2" s="9" t="s">
        <v>0</v>
      </c>
      <c r="C2" s="7" t="s">
        <v>2</v>
      </c>
      <c r="D2" s="9" t="s">
        <v>0</v>
      </c>
    </row>
    <row r="3" spans="1:9" x14ac:dyDescent="0.25">
      <c r="A3" s="10" t="s">
        <v>28</v>
      </c>
      <c r="B3" s="20">
        <v>500000</v>
      </c>
      <c r="C3" s="4" t="s">
        <v>34</v>
      </c>
      <c r="D3" s="20">
        <v>450000</v>
      </c>
    </row>
    <row r="4" spans="1:9" x14ac:dyDescent="0.25">
      <c r="A4" s="4" t="s">
        <v>29</v>
      </c>
      <c r="B4" s="20">
        <v>200000</v>
      </c>
      <c r="C4" s="10" t="s">
        <v>9</v>
      </c>
      <c r="D4" s="20">
        <v>350000</v>
      </c>
    </row>
    <row r="5" spans="1:9" x14ac:dyDescent="0.25">
      <c r="A5" s="4" t="s">
        <v>30</v>
      </c>
      <c r="B5" s="21">
        <v>300000</v>
      </c>
      <c r="C5" s="4" t="s">
        <v>16</v>
      </c>
      <c r="D5" s="20">
        <v>415000</v>
      </c>
    </row>
    <row r="6" spans="1:9" x14ac:dyDescent="0.25">
      <c r="A6" s="4" t="s">
        <v>31</v>
      </c>
      <c r="B6" s="20">
        <v>250000</v>
      </c>
      <c r="C6" s="4" t="s">
        <v>35</v>
      </c>
      <c r="D6" s="5">
        <v>180000</v>
      </c>
    </row>
    <row r="7" spans="1:9" x14ac:dyDescent="0.25">
      <c r="A7" s="4" t="s">
        <v>32</v>
      </c>
      <c r="B7" s="20">
        <v>100000</v>
      </c>
      <c r="C7" s="4" t="s">
        <v>36</v>
      </c>
      <c r="D7" s="20">
        <v>210000</v>
      </c>
    </row>
    <row r="8" spans="1:9" x14ac:dyDescent="0.25">
      <c r="A8" s="4" t="s">
        <v>4</v>
      </c>
      <c r="B8" s="20">
        <v>900000</v>
      </c>
      <c r="C8" s="4" t="s">
        <v>20</v>
      </c>
      <c r="D8" s="20">
        <v>214000</v>
      </c>
    </row>
    <row r="9" spans="1:9" x14ac:dyDescent="0.25">
      <c r="A9" s="4" t="s">
        <v>25</v>
      </c>
      <c r="B9" s="20">
        <v>435000</v>
      </c>
      <c r="C9" s="4" t="s">
        <v>37</v>
      </c>
      <c r="D9" s="20">
        <v>715000</v>
      </c>
    </row>
    <row r="10" spans="1:9" x14ac:dyDescent="0.25">
      <c r="A10" s="4" t="s">
        <v>26</v>
      </c>
      <c r="B10" s="20">
        <v>115000</v>
      </c>
      <c r="C10" s="4" t="s">
        <v>21</v>
      </c>
      <c r="D10" s="20">
        <v>226000</v>
      </c>
    </row>
    <row r="11" spans="1:9" x14ac:dyDescent="0.25">
      <c r="A11" s="4" t="s">
        <v>33</v>
      </c>
      <c r="B11" s="20">
        <v>50000</v>
      </c>
      <c r="C11" s="4" t="s">
        <v>38</v>
      </c>
      <c r="D11" s="20">
        <v>60000</v>
      </c>
    </row>
    <row r="12" spans="1:9" x14ac:dyDescent="0.25">
      <c r="A12" s="4" t="s">
        <v>5</v>
      </c>
      <c r="B12" s="20">
        <v>150000</v>
      </c>
      <c r="C12" s="4" t="s">
        <v>17</v>
      </c>
      <c r="D12" s="20">
        <v>55000</v>
      </c>
    </row>
    <row r="13" spans="1:9" x14ac:dyDescent="0.25">
      <c r="A13" s="4" t="s">
        <v>27</v>
      </c>
      <c r="B13" s="20">
        <v>50000</v>
      </c>
      <c r="C13" s="4" t="s">
        <v>12</v>
      </c>
      <c r="D13" s="20">
        <v>175000</v>
      </c>
    </row>
    <row r="14" spans="1:9" x14ac:dyDescent="0.25">
      <c r="A14" s="22" t="s">
        <v>7</v>
      </c>
      <c r="B14" s="23">
        <f>SUM(B3:B13)</f>
        <v>3050000</v>
      </c>
      <c r="C14" s="22" t="s">
        <v>8</v>
      </c>
      <c r="D14" s="23">
        <f>SUM(D3:D13)</f>
        <v>3050000</v>
      </c>
    </row>
    <row r="16" spans="1:9" x14ac:dyDescent="0.25">
      <c r="A16" s="24" t="s">
        <v>8</v>
      </c>
      <c r="B16" s="5">
        <f>D14</f>
        <v>3050000</v>
      </c>
    </row>
    <row r="17" spans="1:2" x14ac:dyDescent="0.25">
      <c r="A17" s="24" t="s">
        <v>38</v>
      </c>
      <c r="B17" s="5">
        <f>D8+D10+D11</f>
        <v>500000</v>
      </c>
    </row>
    <row r="18" spans="1:2" x14ac:dyDescent="0.25">
      <c r="A18" s="24" t="s">
        <v>7</v>
      </c>
      <c r="B18" s="5">
        <f>SUM(B8:B13)</f>
        <v>1700000</v>
      </c>
    </row>
    <row r="19" spans="1:2" x14ac:dyDescent="0.25">
      <c r="A19" s="16" t="s">
        <v>39</v>
      </c>
      <c r="B19" s="5">
        <f>B16-B17</f>
        <v>2550000</v>
      </c>
    </row>
    <row r="21" spans="1:2" x14ac:dyDescent="0.25">
      <c r="A21" s="6" t="s">
        <v>40</v>
      </c>
      <c r="B21" s="5">
        <f>B16-(B18+B17)</f>
        <v>850000</v>
      </c>
    </row>
    <row r="23" spans="1:2" x14ac:dyDescent="0.25">
      <c r="A23" s="6" t="s">
        <v>40</v>
      </c>
      <c r="B23" s="5">
        <f>B19-B18</f>
        <v>850000</v>
      </c>
    </row>
  </sheetData>
  <mergeCells count="1">
    <mergeCell ref="A1:I1"/>
  </mergeCells>
  <pageMargins left="0.7" right="0.7" top="0.75" bottom="0.75" header="0.3" footer="0.3"/>
  <ignoredErrors>
    <ignoredError sqref="B1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9D961-9B3B-43BF-865B-71316D7857D8}">
  <dimension ref="A1:I22"/>
  <sheetViews>
    <sheetView showGridLines="0" topLeftCell="A7" zoomScale="115" zoomScaleNormal="115" workbookViewId="0">
      <selection activeCell="B20" sqref="B20"/>
    </sheetView>
  </sheetViews>
  <sheetFormatPr defaultRowHeight="15" x14ac:dyDescent="0.25"/>
  <cols>
    <col min="1" max="1" width="21.28515625" style="1" customWidth="1"/>
    <col min="2" max="2" width="11.5703125" style="3" customWidth="1"/>
    <col min="3" max="3" width="20.28515625" style="1" customWidth="1"/>
    <col min="4" max="4" width="10.85546875" style="3" customWidth="1"/>
    <col min="5" max="16384" width="9.140625" style="1"/>
  </cols>
  <sheetData>
    <row r="1" spans="1:9" ht="36" customHeight="1" x14ac:dyDescent="0.25">
      <c r="A1" s="41" t="s">
        <v>46</v>
      </c>
      <c r="B1" s="41"/>
      <c r="C1" s="41"/>
      <c r="D1" s="41"/>
      <c r="E1" s="41"/>
      <c r="F1" s="41"/>
      <c r="G1" s="41"/>
      <c r="H1" s="41"/>
      <c r="I1" s="41"/>
    </row>
    <row r="2" spans="1:9" x14ac:dyDescent="0.25">
      <c r="A2" s="30" t="s">
        <v>1</v>
      </c>
      <c r="B2" s="31" t="s">
        <v>0</v>
      </c>
      <c r="C2" s="30" t="s">
        <v>2</v>
      </c>
      <c r="D2" s="31" t="s">
        <v>0</v>
      </c>
    </row>
    <row r="3" spans="1:9" x14ac:dyDescent="0.25">
      <c r="A3" s="25" t="s">
        <v>14</v>
      </c>
      <c r="B3" s="32"/>
      <c r="C3" s="26" t="s">
        <v>13</v>
      </c>
      <c r="D3" s="32"/>
    </row>
    <row r="4" spans="1:9" x14ac:dyDescent="0.25">
      <c r="A4" s="27" t="s">
        <v>15</v>
      </c>
      <c r="B4" s="32">
        <v>200000</v>
      </c>
      <c r="C4" s="28" t="s">
        <v>9</v>
      </c>
      <c r="D4" s="32">
        <v>800000</v>
      </c>
    </row>
    <row r="5" spans="1:9" x14ac:dyDescent="0.25">
      <c r="A5" s="27" t="s">
        <v>6</v>
      </c>
      <c r="B5" s="33">
        <v>750000</v>
      </c>
      <c r="C5" s="27" t="s">
        <v>16</v>
      </c>
      <c r="D5" s="32">
        <v>415000</v>
      </c>
    </row>
    <row r="6" spans="1:9" x14ac:dyDescent="0.25">
      <c r="A6" s="26" t="s">
        <v>23</v>
      </c>
      <c r="B6" s="32"/>
      <c r="C6" s="26" t="s">
        <v>19</v>
      </c>
      <c r="D6" s="32"/>
    </row>
    <row r="7" spans="1:9" x14ac:dyDescent="0.25">
      <c r="A7" s="27" t="s">
        <v>4</v>
      </c>
      <c r="B7" s="32">
        <v>900000</v>
      </c>
      <c r="C7" s="27" t="s">
        <v>20</v>
      </c>
      <c r="D7" s="32">
        <v>214000</v>
      </c>
    </row>
    <row r="8" spans="1:9" x14ac:dyDescent="0.25">
      <c r="A8" s="27" t="s">
        <v>25</v>
      </c>
      <c r="B8" s="32">
        <v>435000</v>
      </c>
      <c r="C8" s="27" t="s">
        <v>22</v>
      </c>
      <c r="D8" s="32">
        <v>715000</v>
      </c>
    </row>
    <row r="9" spans="1:9" x14ac:dyDescent="0.25">
      <c r="A9" s="27" t="s">
        <v>26</v>
      </c>
      <c r="B9" s="32">
        <v>115000</v>
      </c>
      <c r="C9" s="27" t="s">
        <v>21</v>
      </c>
      <c r="D9" s="32">
        <v>226000</v>
      </c>
    </row>
    <row r="10" spans="1:9" x14ac:dyDescent="0.25">
      <c r="A10" s="26" t="s">
        <v>24</v>
      </c>
      <c r="B10" s="29"/>
      <c r="C10" s="26" t="s">
        <v>18</v>
      </c>
      <c r="D10" s="29"/>
    </row>
    <row r="11" spans="1:9" x14ac:dyDescent="0.25">
      <c r="A11" s="27" t="s">
        <v>5</v>
      </c>
      <c r="B11" s="32">
        <v>150000</v>
      </c>
      <c r="C11" s="27" t="s">
        <v>17</v>
      </c>
      <c r="D11" s="32">
        <v>55000</v>
      </c>
    </row>
    <row r="12" spans="1:9" x14ac:dyDescent="0.25">
      <c r="A12" s="27" t="s">
        <v>27</v>
      </c>
      <c r="B12" s="32">
        <v>50000</v>
      </c>
      <c r="C12" s="27" t="s">
        <v>12</v>
      </c>
      <c r="D12" s="32">
        <v>175000</v>
      </c>
    </row>
    <row r="13" spans="1:9" x14ac:dyDescent="0.25">
      <c r="A13" s="26" t="s">
        <v>7</v>
      </c>
      <c r="B13" s="34">
        <f>SUM(B3:B12)</f>
        <v>2600000</v>
      </c>
      <c r="C13" s="26" t="s">
        <v>8</v>
      </c>
      <c r="D13" s="34">
        <f>SUM(D3:D12)</f>
        <v>2600000</v>
      </c>
    </row>
    <row r="15" spans="1:9" x14ac:dyDescent="0.25">
      <c r="A15" s="24" t="s">
        <v>8</v>
      </c>
      <c r="B15" s="5">
        <f>D13</f>
        <v>2600000</v>
      </c>
    </row>
    <row r="16" spans="1:9" x14ac:dyDescent="0.25">
      <c r="A16" s="24" t="s">
        <v>38</v>
      </c>
      <c r="B16" s="5">
        <f>D7+D9</f>
        <v>440000</v>
      </c>
    </row>
    <row r="17" spans="1:2" x14ac:dyDescent="0.25">
      <c r="A17" s="24" t="s">
        <v>7</v>
      </c>
      <c r="B17" s="5">
        <f>SUM(B7:B12)</f>
        <v>1650000</v>
      </c>
    </row>
    <row r="18" spans="1:2" x14ac:dyDescent="0.25">
      <c r="A18" s="16" t="s">
        <v>39</v>
      </c>
      <c r="B18" s="5">
        <f>B15-B16</f>
        <v>2160000</v>
      </c>
    </row>
    <row r="20" spans="1:2" x14ac:dyDescent="0.25">
      <c r="A20" s="6" t="s">
        <v>40</v>
      </c>
      <c r="B20" s="5">
        <f>B15-(B17+B16)</f>
        <v>510000</v>
      </c>
    </row>
    <row r="22" spans="1:2" x14ac:dyDescent="0.25">
      <c r="A22" s="6" t="s">
        <v>40</v>
      </c>
      <c r="B22" s="5">
        <f>B18-B17</f>
        <v>510000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Tejswini</cp:lastModifiedBy>
  <dcterms:created xsi:type="dcterms:W3CDTF">2019-11-02T20:36:38Z</dcterms:created>
  <dcterms:modified xsi:type="dcterms:W3CDTF">2019-11-26T10:03:45Z</dcterms:modified>
</cp:coreProperties>
</file>